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05" windowWidth="15045" windowHeight="11895" tabRatio="752" activeTab="9"/>
  </bookViews>
  <sheets>
    <sheet name="титул" sheetId="1" r:id="rId1"/>
    <sheet name="сведения" sheetId="15" r:id="rId2"/>
    <sheet name="Раздел 1" sheetId="12" r:id="rId3"/>
    <sheet name="раздел2 " sheetId="8" r:id="rId4"/>
    <sheet name="раздел 2.1" sheetId="5" r:id="rId5"/>
    <sheet name="раздел 3" sheetId="13" r:id="rId6"/>
    <sheet name="раздел 4" sheetId="14" r:id="rId7"/>
    <sheet name="не подписывать, д.б подписана" sheetId="9" r:id="rId8"/>
    <sheet name="раздел 2 2020" sheetId="10" r:id="rId9"/>
    <sheet name="раздел 2 2021" sheetId="11" r:id="rId10"/>
  </sheets>
  <calcPr calcId="144525"/>
</workbook>
</file>

<file path=xl/calcChain.xml><?xml version="1.0" encoding="utf-8"?>
<calcChain xmlns="http://schemas.openxmlformats.org/spreadsheetml/2006/main">
  <c r="D49" i="11" l="1"/>
  <c r="D48" i="11"/>
  <c r="I45" i="11"/>
  <c r="H45" i="11"/>
  <c r="G45" i="11"/>
  <c r="F45" i="11"/>
  <c r="E45" i="11"/>
  <c r="D44" i="11"/>
  <c r="D42" i="11"/>
  <c r="I41" i="11"/>
  <c r="H41" i="11"/>
  <c r="G41" i="11"/>
  <c r="F41" i="11"/>
  <c r="E41" i="11"/>
  <c r="D37" i="11"/>
  <c r="D36" i="11"/>
  <c r="D35" i="11"/>
  <c r="D34" i="11"/>
  <c r="D33" i="11"/>
  <c r="D32" i="11"/>
  <c r="I30" i="11"/>
  <c r="H30" i="11"/>
  <c r="G30" i="11"/>
  <c r="F30" i="11"/>
  <c r="E30" i="11"/>
  <c r="D29" i="11"/>
  <c r="D24" i="11"/>
  <c r="D22" i="11"/>
  <c r="D20" i="11"/>
  <c r="I19" i="11"/>
  <c r="H19" i="11"/>
  <c r="G19" i="11"/>
  <c r="F19" i="11"/>
  <c r="E19" i="11"/>
  <c r="H18" i="11"/>
  <c r="D17" i="11"/>
  <c r="D16" i="11"/>
  <c r="D13" i="11"/>
  <c r="D12" i="11"/>
  <c r="D11" i="11"/>
  <c r="D9" i="11"/>
  <c r="I8" i="11"/>
  <c r="H8" i="11"/>
  <c r="F8" i="11"/>
  <c r="E8" i="11"/>
  <c r="D50" i="10"/>
  <c r="D49" i="10"/>
  <c r="I46" i="10"/>
  <c r="H46" i="10"/>
  <c r="G46" i="10"/>
  <c r="F46" i="10"/>
  <c r="E46" i="10"/>
  <c r="D45" i="10"/>
  <c r="D43" i="10"/>
  <c r="I42" i="10"/>
  <c r="H42" i="10"/>
  <c r="G42" i="10"/>
  <c r="F42" i="10"/>
  <c r="E42" i="10"/>
  <c r="D38" i="10"/>
  <c r="D37" i="10"/>
  <c r="D36" i="10"/>
  <c r="D35" i="10"/>
  <c r="D34" i="10"/>
  <c r="D33" i="10"/>
  <c r="I31" i="10"/>
  <c r="H31" i="10"/>
  <c r="G31" i="10"/>
  <c r="F31" i="10"/>
  <c r="E31" i="10"/>
  <c r="D30" i="10"/>
  <c r="D25" i="10"/>
  <c r="D23" i="10"/>
  <c r="D21" i="10"/>
  <c r="I20" i="10"/>
  <c r="I19" i="10" s="1"/>
  <c r="H20" i="10"/>
  <c r="G20" i="10"/>
  <c r="F20" i="10"/>
  <c r="E20" i="10"/>
  <c r="H19" i="10"/>
  <c r="G19" i="10"/>
  <c r="G16" i="10" s="1"/>
  <c r="D18" i="10"/>
  <c r="D17" i="10"/>
  <c r="D14" i="10"/>
  <c r="D13" i="10"/>
  <c r="D12" i="10"/>
  <c r="D10" i="10"/>
  <c r="I9" i="10"/>
  <c r="H9" i="10"/>
  <c r="F9" i="10"/>
  <c r="E9" i="10"/>
  <c r="D42" i="10" l="1"/>
  <c r="F18" i="11"/>
  <c r="D31" i="10"/>
  <c r="F14" i="5" s="1"/>
  <c r="D20" i="10"/>
  <c r="G18" i="11"/>
  <c r="G15" i="11" s="1"/>
  <c r="G8" i="11" s="1"/>
  <c r="D30" i="11"/>
  <c r="G14" i="5" s="1"/>
  <c r="F51" i="10"/>
  <c r="F19" i="10"/>
  <c r="D46" i="10"/>
  <c r="I50" i="11"/>
  <c r="E18" i="11"/>
  <c r="E50" i="11" s="1"/>
  <c r="I18" i="11"/>
  <c r="H50" i="11"/>
  <c r="D18" i="11"/>
  <c r="D45" i="11"/>
  <c r="D41" i="11"/>
  <c r="F50" i="11"/>
  <c r="D15" i="11"/>
  <c r="D19" i="11"/>
  <c r="H51" i="10"/>
  <c r="I51" i="10"/>
  <c r="G9" i="10"/>
  <c r="G51" i="10" s="1"/>
  <c r="D16" i="10"/>
  <c r="E19" i="10"/>
  <c r="D19" i="10" s="1"/>
  <c r="G50" i="11" l="1"/>
  <c r="D8" i="11"/>
  <c r="E51" i="10"/>
  <c r="D51" i="10" s="1"/>
  <c r="D50" i="11"/>
  <c r="D9" i="10"/>
  <c r="F19" i="8" l="1"/>
  <c r="EI34" i="9" l="1"/>
  <c r="DF34" i="9"/>
  <c r="EI33" i="9"/>
  <c r="DF33" i="9"/>
  <c r="DF36" i="9" s="1"/>
  <c r="EI36" i="9" l="1"/>
  <c r="I22" i="8"/>
  <c r="G37" i="8" l="1"/>
  <c r="F22" i="8"/>
  <c r="F24" i="8"/>
  <c r="E40" i="8" l="1"/>
  <c r="E39" i="8"/>
  <c r="E49" i="8" l="1"/>
  <c r="E48" i="8"/>
  <c r="J45" i="8"/>
  <c r="I45" i="8"/>
  <c r="H45" i="8"/>
  <c r="G45" i="8"/>
  <c r="F45" i="8"/>
  <c r="E44" i="8"/>
  <c r="E42" i="8"/>
  <c r="J41" i="8"/>
  <c r="I41" i="8"/>
  <c r="H41" i="8"/>
  <c r="F41" i="8"/>
  <c r="E37" i="8"/>
  <c r="E36" i="8"/>
  <c r="E35" i="8"/>
  <c r="E34" i="8"/>
  <c r="E33" i="8"/>
  <c r="E32" i="8"/>
  <c r="J30" i="8"/>
  <c r="I30" i="8"/>
  <c r="H30" i="8"/>
  <c r="G30" i="8"/>
  <c r="F30" i="8"/>
  <c r="E29" i="8"/>
  <c r="E24" i="8"/>
  <c r="E22" i="8"/>
  <c r="E20" i="8"/>
  <c r="J19" i="8"/>
  <c r="I19" i="8"/>
  <c r="H19" i="8"/>
  <c r="G19" i="8"/>
  <c r="E17" i="8"/>
  <c r="E16" i="8"/>
  <c r="E13" i="8"/>
  <c r="E12" i="8"/>
  <c r="E11" i="8"/>
  <c r="E9" i="8"/>
  <c r="J8" i="8"/>
  <c r="I8" i="8"/>
  <c r="G8" i="8"/>
  <c r="F8" i="8"/>
  <c r="J14" i="5"/>
  <c r="J17" i="5" s="1"/>
  <c r="G17" i="5"/>
  <c r="I14" i="5"/>
  <c r="I17" i="5" s="1"/>
  <c r="E19" i="8" l="1"/>
  <c r="F18" i="8"/>
  <c r="F50" i="8" s="1"/>
  <c r="I18" i="8"/>
  <c r="I50" i="8" s="1"/>
  <c r="G18" i="8"/>
  <c r="G50" i="8" s="1"/>
  <c r="J18" i="8"/>
  <c r="J50" i="8" s="1"/>
  <c r="E41" i="8"/>
  <c r="E45" i="8"/>
  <c r="E30" i="8"/>
  <c r="E14" i="5" s="1"/>
  <c r="E17" i="5" s="1"/>
  <c r="H18" i="8"/>
  <c r="H15" i="8" s="1"/>
  <c r="F17" i="5"/>
  <c r="H14" i="5" l="1"/>
  <c r="H17" i="5" s="1"/>
  <c r="H8" i="8"/>
  <c r="E15" i="8"/>
  <c r="E18" i="8"/>
  <c r="H50" i="8" l="1"/>
  <c r="E50" i="8" s="1"/>
  <c r="E8" i="8"/>
</calcChain>
</file>

<file path=xl/sharedStrings.xml><?xml version="1.0" encoding="utf-8"?>
<sst xmlns="http://schemas.openxmlformats.org/spreadsheetml/2006/main" count="499" uniqueCount="226">
  <si>
    <t>СОГЛАСОВАНО</t>
  </si>
  <si>
    <t>УТВЕРЖДАЮ</t>
  </si>
  <si>
    <t>Начальник Управления по физической культуре и спорту администрации г.Улан-Удэ</t>
  </si>
  <si>
    <t xml:space="preserve">Директор МБУ "СШ №14" г. Улан-Удэ </t>
  </si>
  <si>
    <t>(наименование должности лица, утверждающего документ)</t>
  </si>
  <si>
    <t>А.В.Дзюбенко</t>
  </si>
  <si>
    <t>С.Б.Гомбоева</t>
  </si>
  <si>
    <t>(подпись)                 (расшифровка подписи)</t>
  </si>
  <si>
    <t>(подпись)</t>
  </si>
  <si>
    <t>(расшифровка подписи)</t>
  </si>
  <si>
    <t>"____"_______________ 20___г.</t>
  </si>
  <si>
    <t>КОДЫ</t>
  </si>
  <si>
    <t xml:space="preserve">Форма по КФД </t>
  </si>
  <si>
    <t xml:space="preserve">Дата </t>
  </si>
  <si>
    <t>Муниципальное бюджетное  учреждение   "Спортивная школа №14" г. Улан-Удэ"</t>
  </si>
  <si>
    <t>ИНН/КПП</t>
  </si>
  <si>
    <t>0326008968/ 032601001</t>
  </si>
  <si>
    <t>Единица измерения: руб.</t>
  </si>
  <si>
    <t xml:space="preserve">по ОКЕИ </t>
  </si>
  <si>
    <t>Наименование органа, осуществляющего</t>
  </si>
  <si>
    <t>Код по реестру участников бюджетного процесса, а также юридических лиц , не являющихся участниками бюджетного процесса</t>
  </si>
  <si>
    <t>Адрес фактического местонахождения муниципального бюджетного/ автономного учреждения ( подразделения)</t>
  </si>
  <si>
    <t>Россия, Бурятия Респ, г.улан-Удэ</t>
  </si>
  <si>
    <t>ул, Гвардейская, 2</t>
  </si>
  <si>
    <t>Наименование показателя</t>
  </si>
  <si>
    <t>из них:</t>
  </si>
  <si>
    <t>в том числе:</t>
  </si>
  <si>
    <t>Муниципальное Бюджетное  Учреждение  "Спортивная школа №14" г. Улан-Удэ"</t>
  </si>
  <si>
    <t xml:space="preserve"> </t>
  </si>
  <si>
    <t>Код строки</t>
  </si>
  <si>
    <t xml:space="preserve">Код по бюджетной классификации </t>
  </si>
  <si>
    <t>Объем финансового обеспечения, руб. (с точностью до двух знаков после запятой – 0,00)</t>
  </si>
  <si>
    <t>всего</t>
  </si>
  <si>
    <t>субсидия на финансовое обеспечение выполнения муниципального задания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</si>
  <si>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</si>
  <si>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</si>
  <si>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</si>
  <si>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</si>
  <si>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</si>
  <si>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</si>
  <si>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</si>
  <si>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</si>
  <si>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</si>
  <si>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 xml:space="preserve">безвозмездные поступления 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</si>
  <si>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</si>
  <si>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</si>
  <si>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</si>
  <si>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</si>
  <si>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 выплаты персоналу всего:</t>
  </si>
  <si>
    <t>оплата труда и начисления на выплаты по оплате труда</t>
  </si>
  <si>
    <t>социальные и иные выплаты населению, всего: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</si>
  <si>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</si>
  <si>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</si>
  <si>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</si>
  <si>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</si>
  <si>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</si>
  <si>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</si>
  <si>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</si>
  <si>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</si>
  <si>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 услуги по содержанию имущества</t>
  </si>
  <si>
    <t>прочие товары, работы и услуги</t>
  </si>
  <si>
    <t>увеличение стоимости основных средств</t>
  </si>
  <si>
    <t>увеличение стоимости материальных запасов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</si>
  <si>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</si>
  <si>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</si>
  <si>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</si>
  <si>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</si>
  <si>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</si>
  <si>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</si>
  <si>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</si>
  <si>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</si>
  <si>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</si>
  <si>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Муниципальное Бюджетное  Учреждение "Спортивная школа №14" г. Улан-Удэ"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</si>
  <si>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</si>
  <si>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</si>
  <si>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</si>
  <si>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</si>
  <si>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</si>
  <si>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2019 г. очередной финансовый год</t>
  </si>
  <si>
    <t>на 2020 г. 1-ый год планового периода</t>
  </si>
  <si>
    <t>на 2021 г. 2-ой год планового периода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</si>
  <si>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</si>
  <si>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</si>
  <si>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</si>
  <si>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Уточненный план финансово - хозяйственной деятельности</t>
  </si>
  <si>
    <t>Председатель МУ Комитета по образованию</t>
  </si>
  <si>
    <t>Начальник Управлления  по физической культуры и спорта</t>
  </si>
  <si>
    <t>(наименование должности лица, утверждающего документ; наименование органа,</t>
  </si>
  <si>
    <t xml:space="preserve"> Администрации г.Улан-Удэ</t>
  </si>
  <si>
    <t>осуществляющего функции и полномочия учредителя (учреждения))</t>
  </si>
  <si>
    <t>Дзюбенко А.В.</t>
  </si>
  <si>
    <t>"</t>
  </si>
  <si>
    <t>19</t>
  </si>
  <si>
    <t xml:space="preserve"> г.</t>
  </si>
  <si>
    <t>СВЕДЕНИЯ</t>
  </si>
  <si>
    <t xml:space="preserve">ОБ ОПЕРАЦИЯХ С ЦЕЛЕВЫМИ СУБСИДИЯМИ, ПРЕДОСТАВЛЕННЫМИ ГОСУДАРСТВЕННОМУ (МУНИЦИПАЛЬНОМУ) УЧРЕЖДЕНИЮ </t>
  </si>
  <si>
    <t>Форма по ОКУД</t>
  </si>
  <si>
    <t>от "</t>
  </si>
  <si>
    <t>Дата</t>
  </si>
  <si>
    <t>Государственное (муниципальное)</t>
  </si>
  <si>
    <t>Муниципальное Бюджетное Общеобразовательное Учреждение  "Спортивная школа №14" г. Улан-Удэ"</t>
  </si>
  <si>
    <t>12758759</t>
  </si>
  <si>
    <t>учреждение (подразделение)</t>
  </si>
  <si>
    <t>по ОКПО</t>
  </si>
  <si>
    <t>0326008968/032601001</t>
  </si>
  <si>
    <t>Дата представления предыдущих Сведений</t>
  </si>
  <si>
    <t>Наименование бюджета</t>
  </si>
  <si>
    <t>Бюджет муниципального образования "городской округ г. Улан-Удэ"</t>
  </si>
  <si>
    <t>по ОКАТО</t>
  </si>
  <si>
    <t>81401365000</t>
  </si>
  <si>
    <t>МКУ УФКиС Администрации г.Улан-Удэ</t>
  </si>
  <si>
    <t>функции и полномочия учредителя</t>
  </si>
  <si>
    <t>Глава по БК</t>
  </si>
  <si>
    <t>МУ Комитет по финансам Администрации г.Улан-Удэ</t>
  </si>
  <si>
    <t>383</t>
  </si>
  <si>
    <t>ведение лицевого счета по иным субсидиям</t>
  </si>
  <si>
    <t>Единица измерения: руб. (с точностью до второго десятичного знака)</t>
  </si>
  <si>
    <t>по ОКЕИ</t>
  </si>
  <si>
    <t>по ОКВ</t>
  </si>
  <si>
    <t>(наименование иностранной валюты)</t>
  </si>
  <si>
    <t>Наименование субсидии</t>
  </si>
  <si>
    <t>Код
субсидии</t>
  </si>
  <si>
    <t>Код
КОСГУ</t>
  </si>
  <si>
    <t>Разрешенный к использованию</t>
  </si>
  <si>
    <t>Планируемые</t>
  </si>
  <si>
    <t>остаток субсидии прошлых лет</t>
  </si>
  <si>
    <t>на начало 2019</t>
  </si>
  <si>
    <t>код</t>
  </si>
  <si>
    <t>сумма</t>
  </si>
  <si>
    <t>поступления</t>
  </si>
  <si>
    <t>выплаты</t>
  </si>
  <si>
    <t>Субсидии на участие учащихся, творческих коллективов, спортивных сборных команд города Улан-Удэ в республиканских, всероссийских, международных конкурсах, фестивалях, спортивных соревнованиях, учебно-тренировочных сборах</t>
  </si>
  <si>
    <t>027.20.0004</t>
  </si>
  <si>
    <t>Субсидии на оплату за аренду помещений для проведения спортивных занятий</t>
  </si>
  <si>
    <t>027.20.0005</t>
  </si>
  <si>
    <t>Субсидии на установку (расширение) охранной, пожарной сигнализации, локально-вычислительной сети, системы видеонаблюдения, контроля доступа и иных аналогичных систем, включая работы по модернизации указанных систем, за исключением их ежегодного технического обслуживания</t>
  </si>
  <si>
    <t>027.20.0007</t>
  </si>
  <si>
    <t>Итого</t>
  </si>
  <si>
    <t>Номер страницы</t>
  </si>
  <si>
    <t>Руководитель</t>
  </si>
  <si>
    <t>Всего страниц</t>
  </si>
  <si>
    <t>ОТМЕТКА ОРГАНА, ОСУЩЕСТВЛЯЮЩЕГО ВЕДЕНИЕ ЛИЦЕВОГО СЧЕТА,</t>
  </si>
  <si>
    <t>финансово-</t>
  </si>
  <si>
    <t>О ПРИНЯТИИ НАСТОЯЩИХ СВЕДЕНИЙ</t>
  </si>
  <si>
    <t>экономической группы</t>
  </si>
  <si>
    <t>И.Н.Хамосова</t>
  </si>
  <si>
    <t>Ответственный</t>
  </si>
  <si>
    <t>исполнитель</t>
  </si>
  <si>
    <t>(должность)</t>
  </si>
  <si>
    <t>(телефон)</t>
  </si>
  <si>
    <t>44-10-21</t>
  </si>
  <si>
    <t>декабря</t>
  </si>
  <si>
    <t>226,228, 310,340</t>
  </si>
  <si>
    <t>Раздел 2. Показатели по поступлениям и выплатам учреждения на 31.12. 2019 г</t>
  </si>
  <si>
    <t>на 31.12.2019 год</t>
  </si>
  <si>
    <t>Раздел 2.1. Показатели выплат по расходам на закупку товаров, работ, услуг учреждения на 31.12. 2019</t>
  </si>
  <si>
    <t>Раздел 2. Показатели по поступлениям и выплатам учреждения на                               2020 г.</t>
  </si>
  <si>
    <t>Муниципальное Бюджетное  Учреждение   "Спортивная школа №14" г. Улан-Удэ"</t>
  </si>
  <si>
    <t>226,310,340</t>
  </si>
  <si>
    <t>Раздел 1. Показатели финансового состояния учреждения МБУ СШ-14</t>
  </si>
  <si>
    <t>(последнюю отчетную дату)</t>
  </si>
  <si>
    <t>N п/п</t>
  </si>
  <si>
    <t>Сумма,  руб. (с точностью до двух знаков после запятой – 0,00)</t>
  </si>
  <si>
    <t>Нефинансовые активы, всего:</t>
  </si>
  <si>
    <t>недвижимое имущество, всего:</t>
  </si>
  <si>
    <t>остаточная стоимость</t>
  </si>
  <si>
    <t>особо ценное движимое имущество, всего:</t>
  </si>
  <si>
    <t>Финансовые активы, всего:</t>
  </si>
  <si>
    <t>денежные средства учреждения, всего</t>
  </si>
  <si>
    <t>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</si>
  <si>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</si>
  <si>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</si>
  <si>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</si>
  <si>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</si>
  <si>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</si>
  <si>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долговые обязательства</t>
  </si>
  <si>
    <t>кредиторская задолженность:</t>
  </si>
  <si>
    <t>просроченная кредиторская задолженность</t>
  </si>
  <si>
    <t>Малых Т.С.</t>
  </si>
  <si>
    <t>Раздел 3.  Сведения о средствах, поступающих во временное распоряжение учреждения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</si>
  <si>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</si>
  <si>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</si>
  <si>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</si>
  <si>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</si>
  <si>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Раздел 4. Справочная информация</t>
  </si>
  <si>
    <t>Муниципальное Бюджетное   Учреждение  "Спортивная школа №14" г. Улан-Удэ"</t>
  </si>
  <si>
    <t>Сумма  руб. (с точностью до двух знаков после запятой – 0,00)</t>
  </si>
  <si>
    <t>Объем средств, поступивших во временное распоряжение, всего:</t>
  </si>
  <si>
    <t>Объем публичных обязательств, всего:</t>
  </si>
  <si>
    <t>Объем бюджетных инвестиций (в части переданных полномочий муниципального) заказчика в соответствии с Бюджетным кодексом Российской Федерации), всего:</t>
  </si>
  <si>
    <t xml:space="preserve">Руководитель учреждения                                             _____________С.Б. Гомбоева </t>
  </si>
  <si>
    <t>"___" _________ 20__                                      подпись (расшифровка подписи)</t>
  </si>
  <si>
    <t>Руководитель финансово-экономической                           ____________И.Н.Хамосова</t>
  </si>
  <si>
    <t>группы</t>
  </si>
  <si>
    <t>"___" _________ 20__                                       подпись (расшифровка подписи)</t>
  </si>
  <si>
    <t>Главный бухгалтер учреждения                                  ____________Б.Б.Бальжинимаева</t>
  </si>
  <si>
    <t>Исполнитель                                                                   ____________С.Б.Гомбоева</t>
  </si>
  <si>
    <t>___________М.Т. Сурцова</t>
  </si>
  <si>
    <t>на 31.12.2019г.</t>
  </si>
  <si>
    <t>Сведения о деятельности  МБУ  "СШ № 14" г. Улан-Удэ</t>
  </si>
  <si>
    <t>1.1. Цели деятельности муниципального учреждения.</t>
  </si>
  <si>
    <t>Образовательный процесс-создание условий для развития личности ребенка; профилактика детского и дорожного</t>
  </si>
  <si>
    <t>травматизма</t>
  </si>
  <si>
    <t xml:space="preserve">Учреждение создано в целях обеспечения реализации предусмотренных законодательством  Российской Федерации </t>
  </si>
  <si>
    <t xml:space="preserve">полномочий органов местного  самоуправления городского округа "город Улан-Удэ" оказания услуг в сфере   </t>
  </si>
  <si>
    <t xml:space="preserve"> Физической культуры и спорта</t>
  </si>
  <si>
    <t>1.2. Виды деятельности муниципального учреждения.</t>
  </si>
  <si>
    <t xml:space="preserve">Учреждение осуществляет в установленном законодательством Российской Федерации порядке следующие виды основной деятельности (предмет деятельности Учреждения):- Спортивная подготовка по олимпийским видам спорта (в том числе спортивная подготовка по боксу,спортивная борьба,настольный теннис );
- Спортивная подготовка по не олимпийским  видам спорта (в том числе спортивная подготовка по  шахматам);
- Организация и проведение физкультурно-оздоровительных мероприятий;
- Организация и проведение официальных спортивных мероприятий;
- Организация и обеспечение подготовки спортивного резерва;
- Организация отдыха  детей и молодежи.
</t>
  </si>
  <si>
    <t xml:space="preserve">1.3. Перечень услуг (работ), относящихся в соответствии с уставом к основным видам деятельности учреждения, </t>
  </si>
  <si>
    <t>в том числе на платной основе.</t>
  </si>
  <si>
    <t xml:space="preserve">Физкультурно спортивная  деятельность осуществляется на следующих этапах спортивной подготовки: </t>
  </si>
  <si>
    <t>·                     этап начальной подготовки (до 3 лет);</t>
  </si>
  <si>
    <t xml:space="preserve">·                     тренировочный этап (до 5 лет); </t>
  </si>
  <si>
    <t xml:space="preserve">·                     этап совершенствования спортивного и высшего спортивного мастерства. </t>
  </si>
  <si>
    <t>1.4. Общая балансовая стоимость муниципального недвижимого имущества, всего, в том числе:</t>
  </si>
  <si>
    <t>1.4.1. Стоимость имущества, закрепленного собственником имущества за муниципальным учреждением на праве оперативного управления.</t>
  </si>
  <si>
    <t>1.4.2. Стоимость имущества, приобретенного муниципальным учреждением (подразделением) за счет выделенных собственником имущества учреждения средств.</t>
  </si>
  <si>
    <t>1.4.3. Стоимость имущества, приобретенного муниципальным учреждением за счет доходов, полученных от платной и иной приносящей доход деятельности.</t>
  </si>
  <si>
    <t>1.4.4. Остаточная стоимость недвижимого муниципального имущества.</t>
  </si>
  <si>
    <t>1.5. Общая балансовая стоимость движимого муниципального имущества, всего, в том числе:</t>
  </si>
  <si>
    <t>1.5.1. Общая балансовая стоимость особо ценного движимого имущества.</t>
  </si>
  <si>
    <t>1.5.2. Остаточная стоимость особо ценного движимого имущества.</t>
  </si>
  <si>
    <t>Исполнитель:</t>
  </si>
  <si>
    <t>__________</t>
  </si>
  <si>
    <t>Расшифровка подписи</t>
  </si>
  <si>
    <t xml:space="preserve"> на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</si>
</sst>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,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2"/>
      <charset val="204"/>
    </font>
    <font>
      <sz val="10"/>
      <color rgb="FF0000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FF"/>
      <name val="Times New Roman"/>
      <family val="2"/>
      <charset val="204"/>
    </font>
    <font>
      <sz val="8"/>
      <color rgb="FF000000"/>
      <name val="Times New Roman"/>
      <family val="2"/>
      <charset val="204"/>
    </font>
    <font>
      <sz val="10"/>
      <color theme="1"/>
      <name val="Times New Roman"/>
      <family val="2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FF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10" fillId="0" borderId="0" applyBorder="0" applyProtection="0"/>
    <xf numFmtId="0" fontId="16" fillId="0" borderId="0"/>
  </cellStyleXfs>
  <cellXfs count="272">
    <xf numFmtId="0" fontId="0" fillId="0" borderId="0" xfId="0"/>
    <xf numFmtId="0" fontId="3" fillId="2" borderId="0" xfId="1" applyNumberFormat="1" applyFont="1" applyFill="1" applyBorder="1" applyAlignment="1">
      <alignment vertical="top" wrapText="1"/>
    </xf>
    <xf numFmtId="0" fontId="3" fillId="3" borderId="0" xfId="1" applyFont="1" applyFill="1"/>
    <xf numFmtId="0" fontId="3" fillId="2" borderId="1" xfId="1" applyNumberFormat="1" applyFont="1" applyFill="1" applyBorder="1" applyAlignment="1">
      <alignment vertical="top" wrapText="1"/>
    </xf>
    <xf numFmtId="0" fontId="3" fillId="2" borderId="0" xfId="1" applyNumberFormat="1" applyFont="1" applyFill="1" applyAlignment="1">
      <alignment horizontal="left" vertical="top" wrapText="1"/>
    </xf>
    <xf numFmtId="0" fontId="6" fillId="2" borderId="0" xfId="1" applyNumberFormat="1" applyFont="1" applyFill="1" applyBorder="1" applyAlignment="1">
      <alignment vertical="top" wrapText="1"/>
    </xf>
    <xf numFmtId="0" fontId="6" fillId="2" borderId="0" xfId="1" applyNumberFormat="1" applyFont="1" applyFill="1" applyBorder="1" applyAlignment="1">
      <alignment horizontal="right" vertical="top" wrapText="1"/>
    </xf>
    <xf numFmtId="0" fontId="6" fillId="2" borderId="0" xfId="1" applyNumberFormat="1" applyFont="1" applyFill="1" applyBorder="1" applyAlignment="1">
      <alignment horizontal="left" vertical="top" wrapText="1"/>
    </xf>
    <xf numFmtId="0" fontId="6" fillId="0" borderId="0" xfId="1" applyFont="1"/>
    <xf numFmtId="0" fontId="6" fillId="2" borderId="0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14" fontId="6" fillId="2" borderId="3" xfId="1" applyNumberFormat="1" applyFont="1" applyFill="1" applyBorder="1" applyAlignment="1">
      <alignment horizontal="center" vertical="top" wrapText="1"/>
    </xf>
    <xf numFmtId="0" fontId="6" fillId="2" borderId="4" xfId="1" applyNumberFormat="1" applyFont="1" applyFill="1" applyBorder="1" applyAlignment="1">
      <alignment vertical="top" wrapText="1"/>
    </xf>
    <xf numFmtId="0" fontId="3" fillId="2" borderId="4" xfId="1" applyNumberFormat="1" applyFont="1" applyFill="1" applyBorder="1" applyAlignment="1">
      <alignment vertical="top" wrapText="1"/>
    </xf>
    <xf numFmtId="0" fontId="6" fillId="3" borderId="0" xfId="1" applyFont="1" applyFill="1"/>
    <xf numFmtId="0" fontId="3" fillId="3" borderId="3" xfId="1" applyFont="1" applyFill="1" applyBorder="1" applyAlignment="1">
      <alignment horizontal="justify"/>
    </xf>
    <xf numFmtId="0" fontId="3" fillId="2" borderId="0" xfId="1" applyNumberFormat="1" applyFont="1" applyFill="1" applyBorder="1" applyAlignment="1">
      <alignment horizontal="left" vertical="top" wrapText="1"/>
    </xf>
    <xf numFmtId="0" fontId="6" fillId="2" borderId="5" xfId="1" applyNumberFormat="1" applyFont="1" applyFill="1" applyBorder="1" applyAlignment="1">
      <alignment horizontal="center" vertical="top" wrapText="1"/>
    </xf>
    <xf numFmtId="0" fontId="3" fillId="2" borderId="0" xfId="1" applyNumberFormat="1" applyFont="1" applyFill="1" applyBorder="1" applyAlignment="1">
      <alignment wrapText="1"/>
    </xf>
    <xf numFmtId="0" fontId="6" fillId="2" borderId="0" xfId="1" applyNumberFormat="1" applyFont="1" applyFill="1" applyBorder="1" applyAlignment="1">
      <alignment wrapText="1"/>
    </xf>
    <xf numFmtId="0" fontId="6" fillId="3" borderId="0" xfId="1" applyFont="1" applyFill="1" applyAlignment="1">
      <alignment horizontal="left"/>
    </xf>
    <xf numFmtId="0" fontId="6" fillId="0" borderId="0" xfId="1" applyFont="1" applyAlignment="1">
      <alignment horizontal="left"/>
    </xf>
    <xf numFmtId="0" fontId="9" fillId="0" borderId="0" xfId="0" applyFont="1"/>
    <xf numFmtId="0" fontId="9" fillId="5" borderId="0" xfId="0" applyFont="1" applyFill="1" applyAlignment="1">
      <alignment horizontal="center" vertical="center"/>
    </xf>
    <xf numFmtId="0" fontId="9" fillId="5" borderId="0" xfId="0" applyFont="1" applyFill="1"/>
    <xf numFmtId="0" fontId="9" fillId="5" borderId="1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horizontal="center" vertical="center" wrapText="1"/>
    </xf>
    <xf numFmtId="4" fontId="9" fillId="5" borderId="10" xfId="0" applyNumberFormat="1" applyFont="1" applyFill="1" applyBorder="1" applyAlignment="1">
      <alignment horizontal="center" vertical="center" wrapText="1"/>
    </xf>
    <xf numFmtId="4" fontId="9" fillId="4" borderId="10" xfId="0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4" fontId="9" fillId="0" borderId="0" xfId="0" applyNumberFormat="1" applyFont="1"/>
    <xf numFmtId="0" fontId="9" fillId="0" borderId="0" xfId="0" applyFont="1" applyBorder="1"/>
    <xf numFmtId="4" fontId="9" fillId="5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Border="1"/>
    <xf numFmtId="0" fontId="9" fillId="5" borderId="6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0" xfId="0" applyFont="1" applyFill="1" applyAlignment="1">
      <alignment vertical="center"/>
    </xf>
    <xf numFmtId="0" fontId="9" fillId="0" borderId="0" xfId="0" applyFont="1" applyAlignment="1">
      <alignment horizontal="center"/>
    </xf>
    <xf numFmtId="0" fontId="9" fillId="5" borderId="0" xfId="0" applyFont="1" applyFill="1" applyAlignment="1">
      <alignment horizontal="center"/>
    </xf>
    <xf numFmtId="0" fontId="9" fillId="3" borderId="0" xfId="0" applyFont="1" applyFill="1"/>
    <xf numFmtId="0" fontId="9" fillId="0" borderId="0" xfId="0" applyFont="1" applyAlignment="1"/>
    <xf numFmtId="164" fontId="9" fillId="5" borderId="0" xfId="0" applyNumberFormat="1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0" fillId="3" borderId="0" xfId="0" applyFill="1"/>
    <xf numFmtId="0" fontId="13" fillId="3" borderId="0" xfId="0" applyFont="1" applyFill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0" xfId="0" applyFont="1" applyFill="1"/>
    <xf numFmtId="0" fontId="12" fillId="3" borderId="10" xfId="0" applyFont="1" applyFill="1" applyBorder="1" applyAlignment="1">
      <alignment horizontal="center" vertical="center" wrapText="1"/>
    </xf>
    <xf numFmtId="4" fontId="12" fillId="3" borderId="10" xfId="0" applyNumberFormat="1" applyFont="1" applyFill="1" applyBorder="1" applyAlignment="1">
      <alignment horizontal="center" vertical="center" wrapText="1"/>
    </xf>
    <xf numFmtId="164" fontId="12" fillId="3" borderId="1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4" fillId="0" borderId="0" xfId="0" applyNumberFormat="1" applyFont="1" applyBorder="1" applyAlignment="1">
      <alignment horizontal="left"/>
    </xf>
    <xf numFmtId="0" fontId="4" fillId="0" borderId="0" xfId="0" applyFont="1" applyFill="1"/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right"/>
    </xf>
    <xf numFmtId="0" fontId="17" fillId="0" borderId="0" xfId="0" applyNumberFormat="1" applyFont="1" applyBorder="1" applyAlignment="1">
      <alignment horizontal="center"/>
    </xf>
    <xf numFmtId="0" fontId="17" fillId="0" borderId="0" xfId="0" applyNumberFormat="1" applyFont="1" applyFill="1" applyBorder="1" applyAlignment="1">
      <alignment horizontal="left"/>
    </xf>
    <xf numFmtId="0" fontId="17" fillId="0" borderId="0" xfId="0" applyNumberFormat="1" applyFont="1" applyBorder="1" applyAlignment="1">
      <alignment horizontal="left" vertical="center"/>
    </xf>
    <xf numFmtId="0" fontId="17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left" wrapText="1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top"/>
    </xf>
    <xf numFmtId="0" fontId="4" fillId="0" borderId="14" xfId="0" applyNumberFormat="1" applyFont="1" applyBorder="1" applyAlignment="1">
      <alignment horizontal="left"/>
    </xf>
    <xf numFmtId="0" fontId="4" fillId="0" borderId="17" xfId="0" applyNumberFormat="1" applyFont="1" applyBorder="1" applyAlignment="1">
      <alignment horizontal="left"/>
    </xf>
    <xf numFmtId="0" fontId="4" fillId="0" borderId="25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0" fontId="4" fillId="0" borderId="26" xfId="0" applyNumberFormat="1" applyFont="1" applyBorder="1" applyAlignment="1">
      <alignment horizontal="left"/>
    </xf>
    <xf numFmtId="0" fontId="4" fillId="0" borderId="27" xfId="0" applyNumberFormat="1" applyFont="1" applyBorder="1" applyAlignment="1">
      <alignment horizontal="left"/>
    </xf>
    <xf numFmtId="0" fontId="7" fillId="4" borderId="0" xfId="3" applyFont="1" applyFill="1" applyBorder="1" applyAlignment="1">
      <alignment horizontal="left" vertical="center" wrapText="1"/>
    </xf>
    <xf numFmtId="0" fontId="12" fillId="5" borderId="0" xfId="0" applyFont="1" applyFill="1" applyAlignment="1">
      <alignment vertical="center"/>
    </xf>
    <xf numFmtId="0" fontId="9" fillId="5" borderId="28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vertical="center" wrapText="1"/>
    </xf>
    <xf numFmtId="0" fontId="9" fillId="4" borderId="28" xfId="0" applyFont="1" applyFill="1" applyBorder="1" applyAlignment="1">
      <alignment horizontal="center" vertical="center" wrapText="1"/>
    </xf>
    <xf numFmtId="4" fontId="9" fillId="5" borderId="28" xfId="0" applyNumberFormat="1" applyFont="1" applyFill="1" applyBorder="1" applyAlignment="1">
      <alignment horizontal="center" vertical="center" wrapText="1"/>
    </xf>
    <xf numFmtId="4" fontId="9" fillId="4" borderId="28" xfId="0" applyNumberFormat="1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Border="1"/>
    <xf numFmtId="4" fontId="12" fillId="5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Border="1"/>
    <xf numFmtId="0" fontId="9" fillId="5" borderId="29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5" borderId="0" xfId="0" applyFont="1" applyFill="1" applyAlignment="1">
      <alignment horizontal="center"/>
    </xf>
    <xf numFmtId="0" fontId="0" fillId="0" borderId="0" xfId="0" applyAlignment="1"/>
    <xf numFmtId="164" fontId="0" fillId="5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20" fillId="0" borderId="0" xfId="6" applyFont="1"/>
    <xf numFmtId="0" fontId="9" fillId="0" borderId="0" xfId="6" applyFont="1"/>
    <xf numFmtId="0" fontId="21" fillId="0" borderId="0" xfId="6" applyFont="1" applyAlignment="1">
      <alignment horizontal="left" vertical="center"/>
    </xf>
    <xf numFmtId="0" fontId="9" fillId="3" borderId="0" xfId="6" applyFont="1" applyFill="1"/>
    <xf numFmtId="0" fontId="9" fillId="0" borderId="0" xfId="6" applyFont="1" applyAlignment="1">
      <alignment horizontal="center" vertical="center"/>
    </xf>
    <xf numFmtId="0" fontId="9" fillId="0" borderId="28" xfId="6" applyFont="1" applyBorder="1" applyAlignment="1">
      <alignment horizontal="center" vertical="center" wrapText="1"/>
    </xf>
    <xf numFmtId="0" fontId="9" fillId="3" borderId="28" xfId="6" applyFont="1" applyFill="1" applyBorder="1" applyAlignment="1">
      <alignment horizontal="center" vertical="center" wrapText="1"/>
    </xf>
    <xf numFmtId="0" fontId="9" fillId="0" borderId="28" xfId="6" applyFont="1" applyBorder="1" applyAlignment="1">
      <alignment vertical="center" wrapText="1"/>
    </xf>
    <xf numFmtId="0" fontId="9" fillId="7" borderId="28" xfId="6" applyFont="1" applyFill="1" applyBorder="1" applyAlignment="1">
      <alignment vertical="center" wrapText="1"/>
    </xf>
    <xf numFmtId="4" fontId="9" fillId="3" borderId="28" xfId="6" applyNumberFormat="1" applyFont="1" applyFill="1" applyBorder="1" applyAlignment="1">
      <alignment horizontal="center" vertical="center" wrapText="1"/>
    </xf>
    <xf numFmtId="0" fontId="9" fillId="0" borderId="29" xfId="6" applyFont="1" applyBorder="1" applyAlignment="1">
      <alignment vertical="center" wrapText="1"/>
    </xf>
    <xf numFmtId="0" fontId="9" fillId="0" borderId="28" xfId="6" applyFont="1" applyBorder="1" applyAlignment="1">
      <alignment horizontal="left" vertical="center" wrapText="1" indent="1"/>
    </xf>
    <xf numFmtId="4" fontId="9" fillId="3" borderId="29" xfId="6" applyNumberFormat="1" applyFont="1" applyFill="1" applyBorder="1" applyAlignment="1">
      <alignment horizontal="center" vertical="center" wrapText="1"/>
    </xf>
    <xf numFmtId="0" fontId="9" fillId="0" borderId="8" xfId="6" applyFont="1" applyBorder="1" applyAlignment="1">
      <alignment vertical="center" wrapText="1"/>
    </xf>
    <xf numFmtId="4" fontId="9" fillId="3" borderId="8" xfId="6" applyNumberFormat="1" applyFont="1" applyFill="1" applyBorder="1" applyAlignment="1">
      <alignment horizontal="center" vertical="center" wrapText="1"/>
    </xf>
    <xf numFmtId="4" fontId="5" fillId="3" borderId="28" xfId="6" applyNumberFormat="1" applyFont="1" applyFill="1" applyBorder="1" applyAlignment="1">
      <alignment horizontal="center" vertical="center" wrapText="1"/>
    </xf>
    <xf numFmtId="4" fontId="22" fillId="3" borderId="28" xfId="6" applyNumberFormat="1" applyFont="1" applyFill="1" applyBorder="1" applyAlignment="1">
      <alignment horizontal="center" vertical="center" wrapText="1"/>
    </xf>
    <xf numFmtId="0" fontId="20" fillId="3" borderId="0" xfId="6" applyFont="1" applyFill="1"/>
    <xf numFmtId="0" fontId="9" fillId="0" borderId="28" xfId="6" applyFont="1" applyBorder="1" applyAlignment="1">
      <alignment horizontal="right" vertical="center" wrapText="1"/>
    </xf>
    <xf numFmtId="0" fontId="23" fillId="0" borderId="0" xfId="8" applyFont="1" applyAlignment="1">
      <alignment vertical="center"/>
    </xf>
    <xf numFmtId="0" fontId="16" fillId="0" borderId="0" xfId="8"/>
    <xf numFmtId="0" fontId="23" fillId="0" borderId="0" xfId="8" applyFont="1" applyAlignment="1">
      <alignment horizontal="justify" vertical="center"/>
    </xf>
    <xf numFmtId="0" fontId="23" fillId="0" borderId="28" xfId="8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24" fillId="4" borderId="0" xfId="3" applyFont="1" applyFill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center" wrapText="1"/>
    </xf>
    <xf numFmtId="0" fontId="25" fillId="0" borderId="28" xfId="7" applyFont="1" applyBorder="1" applyAlignment="1" applyProtection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3" borderId="0" xfId="1" applyFill="1"/>
    <xf numFmtId="0" fontId="1" fillId="3" borderId="0" xfId="2" applyFill="1"/>
    <xf numFmtId="2" fontId="27" fillId="3" borderId="28" xfId="0" applyNumberFormat="1" applyFont="1" applyFill="1" applyBorder="1" applyAlignment="1">
      <alignment horizontal="center" wrapText="1"/>
    </xf>
    <xf numFmtId="0" fontId="20" fillId="3" borderId="0" xfId="0" applyFont="1" applyFill="1" applyAlignment="1">
      <alignment wrapText="1"/>
    </xf>
    <xf numFmtId="0" fontId="27" fillId="3" borderId="0" xfId="0" applyFont="1" applyFill="1" applyAlignment="1">
      <alignment wrapText="1"/>
    </xf>
    <xf numFmtId="0" fontId="3" fillId="2" borderId="0" xfId="1" applyNumberFormat="1" applyFont="1" applyFill="1" applyBorder="1" applyAlignment="1">
      <alignment horizontal="left" vertical="top" wrapText="1"/>
    </xf>
    <xf numFmtId="0" fontId="6" fillId="2" borderId="6" xfId="1" applyNumberFormat="1" applyFont="1" applyFill="1" applyBorder="1" applyAlignment="1">
      <alignment horizontal="center" vertical="top" wrapText="1"/>
    </xf>
    <xf numFmtId="0" fontId="6" fillId="2" borderId="7" xfId="1" applyNumberFormat="1" applyFont="1" applyFill="1" applyBorder="1" applyAlignment="1">
      <alignment horizontal="center" vertical="top" wrapText="1"/>
    </xf>
    <xf numFmtId="0" fontId="6" fillId="2" borderId="8" xfId="1" applyNumberFormat="1" applyFont="1" applyFill="1" applyBorder="1" applyAlignment="1">
      <alignment horizontal="center" vertical="top" wrapText="1"/>
    </xf>
    <xf numFmtId="0" fontId="6" fillId="2" borderId="0" xfId="1" applyNumberFormat="1" applyFont="1" applyFill="1" applyBorder="1" applyAlignment="1">
      <alignment horizontal="right" vertical="top" wrapText="1"/>
    </xf>
    <xf numFmtId="0" fontId="3" fillId="2" borderId="0" xfId="1" applyNumberFormat="1" applyFont="1" applyFill="1" applyBorder="1" applyAlignment="1">
      <alignment horizontal="center" wrapText="1"/>
    </xf>
    <xf numFmtId="0" fontId="3" fillId="2" borderId="0" xfId="1" applyNumberFormat="1" applyFont="1" applyFill="1" applyBorder="1" applyAlignment="1">
      <alignment horizontal="right" vertical="top" wrapText="1"/>
    </xf>
    <xf numFmtId="0" fontId="6" fillId="2" borderId="0" xfId="1" applyNumberFormat="1" applyFont="1" applyFill="1" applyBorder="1" applyAlignment="1">
      <alignment horizontal="center" vertical="top" wrapText="1"/>
    </xf>
    <xf numFmtId="0" fontId="6" fillId="3" borderId="0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center" vertical="top" wrapText="1"/>
    </xf>
    <xf numFmtId="0" fontId="3" fillId="2" borderId="0" xfId="1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0" fontId="20" fillId="3" borderId="18" xfId="0" applyFont="1" applyFill="1" applyBorder="1" applyAlignment="1">
      <alignment horizontal="left" vertical="center" wrapText="1"/>
    </xf>
    <xf numFmtId="0" fontId="20" fillId="3" borderId="19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3" borderId="31" xfId="0" applyFont="1" applyFill="1" applyBorder="1" applyAlignment="1">
      <alignment horizontal="left" vertical="center" wrapText="1"/>
    </xf>
    <xf numFmtId="0" fontId="20" fillId="3" borderId="14" xfId="0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left" vertical="center" wrapText="1"/>
    </xf>
    <xf numFmtId="2" fontId="27" fillId="3" borderId="29" xfId="0" applyNumberFormat="1" applyFont="1" applyFill="1" applyBorder="1" applyAlignment="1">
      <alignment horizontal="center" wrapText="1"/>
    </xf>
    <xf numFmtId="2" fontId="27" fillId="3" borderId="8" xfId="0" applyNumberFormat="1" applyFont="1" applyFill="1" applyBorder="1" applyAlignment="1">
      <alignment horizontal="center" wrapText="1"/>
    </xf>
    <xf numFmtId="0" fontId="19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20" fillId="3" borderId="16" xfId="0" applyNumberFormat="1" applyFont="1" applyFill="1" applyBorder="1" applyAlignment="1">
      <alignment horizontal="left" vertical="center" wrapText="1"/>
    </xf>
    <xf numFmtId="0" fontId="20" fillId="3" borderId="17" xfId="0" applyNumberFormat="1" applyFont="1" applyFill="1" applyBorder="1" applyAlignment="1">
      <alignment horizontal="left" vertical="center" wrapText="1"/>
    </xf>
    <xf numFmtId="0" fontId="20" fillId="3" borderId="30" xfId="0" applyNumberFormat="1" applyFont="1" applyFill="1" applyBorder="1" applyAlignment="1">
      <alignment horizontal="left" vertical="center" wrapText="1"/>
    </xf>
    <xf numFmtId="0" fontId="28" fillId="3" borderId="0" xfId="0" applyFont="1" applyFill="1" applyAlignment="1">
      <alignment horizontal="center" vertical="top" wrapText="1"/>
    </xf>
    <xf numFmtId="0" fontId="20" fillId="3" borderId="16" xfId="0" applyFont="1" applyFill="1" applyBorder="1" applyAlignment="1">
      <alignment horizontal="left" wrapText="1"/>
    </xf>
    <xf numFmtId="0" fontId="20" fillId="3" borderId="17" xfId="0" applyFont="1" applyFill="1" applyBorder="1" applyAlignment="1">
      <alignment horizontal="left" wrapText="1"/>
    </xf>
    <xf numFmtId="0" fontId="20" fillId="3" borderId="30" xfId="0" applyFont="1" applyFill="1" applyBorder="1" applyAlignment="1">
      <alignment horizontal="left" wrapText="1"/>
    </xf>
    <xf numFmtId="0" fontId="20" fillId="3" borderId="0" xfId="0" applyFont="1" applyFill="1" applyAlignment="1">
      <alignment horizontal="center" wrapText="1"/>
    </xf>
    <xf numFmtId="0" fontId="20" fillId="3" borderId="14" xfId="0" applyFont="1" applyFill="1" applyBorder="1" applyAlignment="1">
      <alignment horizontal="center" wrapText="1"/>
    </xf>
    <xf numFmtId="0" fontId="9" fillId="5" borderId="0" xfId="0" applyFont="1" applyFill="1" applyBorder="1" applyAlignment="1">
      <alignment horizontal="center"/>
    </xf>
    <xf numFmtId="4" fontId="9" fillId="5" borderId="10" xfId="0" applyNumberFormat="1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4" fontId="9" fillId="4" borderId="10" xfId="0" applyNumberFormat="1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7" fillId="4" borderId="0" xfId="3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5" borderId="10" xfId="7" applyFont="1" applyFill="1" applyBorder="1" applyAlignment="1" applyProtection="1">
      <alignment horizontal="center" vertical="center" wrapText="1"/>
    </xf>
    <xf numFmtId="0" fontId="23" fillId="0" borderId="0" xfId="8" applyFont="1" applyAlignment="1">
      <alignment horizontal="center" vertical="center"/>
    </xf>
    <xf numFmtId="0" fontId="24" fillId="4" borderId="0" xfId="3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4" fillId="3" borderId="10" xfId="7" applyFont="1" applyFill="1" applyBorder="1" applyAlignment="1" applyProtection="1">
      <alignment horizontal="center" vertical="center" wrapText="1"/>
    </xf>
    <xf numFmtId="0" fontId="4" fillId="0" borderId="0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17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left" wrapText="1"/>
    </xf>
    <xf numFmtId="49" fontId="4" fillId="0" borderId="10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left" wrapText="1"/>
    </xf>
    <xf numFmtId="0" fontId="4" fillId="0" borderId="15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wrapText="1"/>
    </xf>
    <xf numFmtId="0" fontId="4" fillId="0" borderId="17" xfId="0" applyNumberFormat="1" applyFont="1" applyBorder="1" applyAlignment="1">
      <alignment horizontal="center" wrapText="1"/>
    </xf>
    <xf numFmtId="0" fontId="4" fillId="0" borderId="9" xfId="0" applyNumberFormat="1" applyFont="1" applyBorder="1" applyAlignment="1">
      <alignment horizontal="center" wrapText="1"/>
    </xf>
    <xf numFmtId="0" fontId="4" fillId="0" borderId="18" xfId="0" applyNumberFormat="1" applyFont="1" applyBorder="1" applyAlignment="1">
      <alignment horizontal="center" vertical="top"/>
    </xf>
    <xf numFmtId="0" fontId="4" fillId="0" borderId="19" xfId="0" applyNumberFormat="1" applyFon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4" fillId="0" borderId="10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left" vertical="top" wrapText="1"/>
    </xf>
    <xf numFmtId="0" fontId="4" fillId="0" borderId="17" xfId="0" applyNumberFormat="1" applyFont="1" applyBorder="1" applyAlignment="1">
      <alignment horizontal="left" vertical="top" wrapText="1"/>
    </xf>
    <xf numFmtId="0" fontId="4" fillId="0" borderId="9" xfId="0" applyNumberFormat="1" applyFont="1" applyBorder="1" applyAlignment="1">
      <alignment horizontal="left" vertical="top" wrapText="1"/>
    </xf>
    <xf numFmtId="0" fontId="4" fillId="0" borderId="16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top"/>
    </xf>
    <xf numFmtId="0" fontId="4" fillId="0" borderId="17" xfId="0" applyNumberFormat="1" applyFont="1" applyBorder="1" applyAlignment="1">
      <alignment horizontal="center" vertical="top"/>
    </xf>
    <xf numFmtId="0" fontId="4" fillId="0" borderId="9" xfId="0" applyNumberFormat="1" applyFont="1" applyBorder="1" applyAlignment="1">
      <alignment horizontal="center" vertical="top"/>
    </xf>
    <xf numFmtId="4" fontId="4" fillId="0" borderId="16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left"/>
    </xf>
    <xf numFmtId="0" fontId="4" fillId="0" borderId="17" xfId="0" applyNumberFormat="1" applyFont="1" applyBorder="1" applyAlignment="1">
      <alignment horizontal="left"/>
    </xf>
    <xf numFmtId="0" fontId="4" fillId="0" borderId="9" xfId="0" applyNumberFormat="1" applyFont="1" applyBorder="1" applyAlignment="1">
      <alignment horizontal="left"/>
    </xf>
    <xf numFmtId="0" fontId="4" fillId="0" borderId="1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wrapText="1"/>
    </xf>
    <xf numFmtId="49" fontId="4" fillId="0" borderId="14" xfId="0" applyNumberFormat="1" applyFont="1" applyFill="1" applyBorder="1" applyAlignment="1">
      <alignment horizontal="center"/>
    </xf>
    <xf numFmtId="0" fontId="18" fillId="0" borderId="23" xfId="0" applyNumberFormat="1" applyFont="1" applyBorder="1" applyAlignment="1">
      <alignment horizontal="center"/>
    </xf>
    <xf numFmtId="0" fontId="18" fillId="0" borderId="24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right"/>
    </xf>
    <xf numFmtId="49" fontId="4" fillId="0" borderId="14" xfId="0" applyNumberFormat="1" applyFont="1" applyFill="1" applyBorder="1" applyAlignment="1">
      <alignment horizontal="left"/>
    </xf>
    <xf numFmtId="0" fontId="4" fillId="0" borderId="14" xfId="0" applyNumberFormat="1" applyFont="1" applyBorder="1" applyAlignment="1">
      <alignment horizontal="left"/>
    </xf>
    <xf numFmtId="0" fontId="9" fillId="5" borderId="28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17" fillId="4" borderId="0" xfId="3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center" vertical="center" wrapText="1"/>
    </xf>
    <xf numFmtId="4" fontId="9" fillId="5" borderId="28" xfId="0" applyNumberFormat="1" applyFont="1" applyFill="1" applyBorder="1" applyAlignment="1">
      <alignment horizontal="center" vertical="center" wrapText="1"/>
    </xf>
    <xf numFmtId="4" fontId="9" fillId="4" borderId="28" xfId="0" applyNumberFormat="1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11" fillId="5" borderId="28" xfId="7" applyFont="1" applyFill="1" applyBorder="1" applyAlignment="1" applyProtection="1">
      <alignment horizontal="center" vertical="center" wrapText="1"/>
    </xf>
    <xf numFmtId="0" fontId="0" fillId="5" borderId="0" xfId="0" applyFont="1" applyFill="1" applyBorder="1" applyAlignment="1">
      <alignment horizontal="center"/>
    </xf>
    <xf numFmtId="0" fontId="6" fillId="4" borderId="0" xfId="3" applyFont="1" applyFill="1" applyBorder="1" applyAlignment="1">
      <alignment horizontal="left" vertical="center" wrapText="1"/>
    </xf>
    <xf numFmtId="0" fontId="1" fillId="8" borderId="0" xfId="1" applyFill="1"/>
    <xf numFmtId="0" fontId="8" fillId="9" borderId="0" xfId="4" applyFill="1"/>
    <xf numFmtId="0" fontId="8" fillId="8" borderId="0" xfId="4" applyFill="1" applyAlignment="1">
      <alignment horizontal="left" vertical="center" wrapText="1"/>
    </xf>
    <xf numFmtId="0" fontId="0" fillId="8" borderId="0" xfId="4" applyFont="1" applyFill="1" applyAlignment="1">
      <alignment wrapText="1"/>
    </xf>
    <xf numFmtId="0" fontId="8" fillId="8" borderId="0" xfId="4" applyFill="1" applyAlignment="1">
      <alignment wrapText="1"/>
    </xf>
    <xf numFmtId="0" fontId="0" fillId="8" borderId="0" xfId="4" applyFont="1" applyFill="1" applyAlignment="1">
      <alignment wrapText="1"/>
    </xf>
    <xf numFmtId="0" fontId="8" fillId="8" borderId="0" xfId="4" applyFill="1" applyAlignment="1">
      <alignment wrapText="1"/>
    </xf>
    <xf numFmtId="0" fontId="8" fillId="8" borderId="0" xfId="4" applyFill="1"/>
    <xf numFmtId="0" fontId="0" fillId="9" borderId="0" xfId="4" applyFont="1" applyFill="1" applyAlignment="1">
      <alignment vertical="top" wrapText="1"/>
    </xf>
    <xf numFmtId="0" fontId="8" fillId="9" borderId="0" xfId="4" applyFill="1" applyAlignment="1">
      <alignment vertical="top" wrapText="1"/>
    </xf>
    <xf numFmtId="0" fontId="20" fillId="8" borderId="0" xfId="5" applyFont="1" applyFill="1" applyAlignment="1">
      <alignment horizontal="left" vertical="center"/>
    </xf>
    <xf numFmtId="0" fontId="26" fillId="8" borderId="0" xfId="5" applyFont="1" applyFill="1" applyAlignment="1">
      <alignment horizontal="justify"/>
    </xf>
    <xf numFmtId="0" fontId="2" fillId="8" borderId="0" xfId="5" applyFill="1"/>
  </cellXfs>
  <cellStyles count="9">
    <cellStyle name="Гиперссылка" xfId="7" builtinId="8"/>
    <cellStyle name="Обычный" xfId="0" builtinId="0"/>
    <cellStyle name="Обычный 11" xfId="6"/>
    <cellStyle name="Обычный 2" xfId="3"/>
    <cellStyle name="Обычный 22" xfId="2"/>
    <cellStyle name="Обычный 26" xfId="5"/>
    <cellStyle name="Обычный 5" xfId="8"/>
    <cellStyle name="Обычный 6 4" xfId="4"/>
    <cellStyle name="Обычный 9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consultantplus://offline/ref=E09390C5F4A13A7BD758EFC78F73859F8A04CB303D41AEAA725E7B97E5673D33112A798D375ElBcB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consultantplus://offline/ref=E09390C5F4A13A7BD758EFC78F73859F8A04CB303D41AEAA725E7B97E5673D33112A798D375ElBcB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consultantplus://offline/ref=E09390C5F4A13A7BD758EFC78F73859F8A05CC323D41AEAA725E7B97E5l6c7F" TargetMode="External"/><Relationship Id="rId1" Type="http://schemas.openxmlformats.org/officeDocument/2006/relationships/hyperlink" Target="consultantplus://offline/ref=E09390C5F4A13A7BD758EFC78F73859F8A04CE373A45AEAA725E7B97E5l6c7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consultantplus://offline/ref=E09390C5F4A13A7BD758EFC78F73859F8A04CB303D41AEAA725E7B97E5l6c7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consultantplus://offline/ref=E09390C5F4A13A7BD758EFC78F73859F8A04CB303D41AEAA725E7B97E5673D33112A798D375ElBc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workbookViewId="0">
      <selection activeCell="B17" sqref="B17:AC18"/>
    </sheetView>
  </sheetViews>
  <sheetFormatPr defaultColWidth="8.85546875" defaultRowHeight="15.75" x14ac:dyDescent="0.25"/>
  <cols>
    <col min="1" max="1" width="6.5703125" style="8" customWidth="1"/>
    <col min="2" max="2" width="3.85546875" style="8" customWidth="1"/>
    <col min="3" max="3" width="4" style="8" customWidth="1"/>
    <col min="4" max="8" width="3.85546875" style="8" customWidth="1"/>
    <col min="9" max="12" width="1.42578125" style="8" customWidth="1"/>
    <col min="13" max="13" width="4.28515625" style="8" customWidth="1"/>
    <col min="14" max="14" width="1.42578125" style="8" customWidth="1"/>
    <col min="15" max="15" width="2.28515625" style="8" customWidth="1"/>
    <col min="16" max="16" width="2.5703125" style="8" customWidth="1"/>
    <col min="17" max="17" width="3" style="8" customWidth="1"/>
    <col min="18" max="22" width="1.42578125" style="8" customWidth="1"/>
    <col min="23" max="23" width="1.42578125" style="21" customWidth="1"/>
    <col min="24" max="30" width="1.42578125" style="8" customWidth="1"/>
    <col min="31" max="31" width="9.7109375" style="8" customWidth="1"/>
    <col min="32" max="32" width="13.42578125" style="8" customWidth="1"/>
    <col min="33" max="16384" width="8.85546875" style="8"/>
  </cols>
  <sheetData>
    <row r="1" spans="1:32" s="2" customFormat="1" ht="12.75" x14ac:dyDescent="0.2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"/>
      <c r="P1" s="1"/>
      <c r="Q1" s="1"/>
      <c r="R1" s="1"/>
      <c r="S1" s="149" t="s">
        <v>1</v>
      </c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s="2" customFormat="1" ht="12.75" x14ac:dyDescent="0.2">
      <c r="A2" s="150" t="s">
        <v>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  <c r="P2" s="1"/>
      <c r="Q2" s="1"/>
      <c r="R2" s="1"/>
      <c r="S2" s="151" t="s">
        <v>3</v>
      </c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</row>
    <row r="3" spans="1:32" s="2" customFormat="1" ht="12.75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"/>
      <c r="P3" s="1"/>
      <c r="Q3" s="1"/>
      <c r="R3" s="1"/>
      <c r="S3" s="137" t="s">
        <v>4</v>
      </c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</row>
    <row r="4" spans="1:32" s="2" customFormat="1" ht="12.75" x14ac:dyDescent="0.2">
      <c r="A4" s="3"/>
      <c r="B4" s="3"/>
      <c r="C4" s="3"/>
      <c r="D4" s="3"/>
      <c r="E4" s="3"/>
      <c r="F4" s="146" t="s">
        <v>5</v>
      </c>
      <c r="G4" s="146"/>
      <c r="H4" s="146"/>
      <c r="I4" s="3"/>
      <c r="J4" s="3"/>
      <c r="K4" s="4"/>
      <c r="L4" s="147"/>
      <c r="M4" s="147"/>
      <c r="N4" s="147"/>
      <c r="O4" s="1"/>
      <c r="P4" s="1"/>
      <c r="Q4" s="1"/>
      <c r="R4" s="1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4"/>
      <c r="AD4" s="148" t="s">
        <v>6</v>
      </c>
      <c r="AE4" s="148"/>
      <c r="AF4" s="148"/>
    </row>
    <row r="5" spans="1:32" s="2" customFormat="1" ht="12.75" x14ac:dyDescent="0.2">
      <c r="A5" s="149" t="s">
        <v>7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"/>
      <c r="Q5" s="1"/>
      <c r="R5" s="1"/>
      <c r="S5" s="137" t="s">
        <v>8</v>
      </c>
      <c r="T5" s="137"/>
      <c r="U5" s="137"/>
      <c r="V5" s="137"/>
      <c r="W5" s="137"/>
      <c r="X5" s="137"/>
      <c r="Y5" s="137"/>
      <c r="Z5" s="137"/>
      <c r="AA5" s="137"/>
      <c r="AB5" s="137"/>
      <c r="AC5" s="4"/>
      <c r="AD5" s="137" t="s">
        <v>9</v>
      </c>
      <c r="AE5" s="137"/>
      <c r="AF5" s="137"/>
    </row>
    <row r="6" spans="1:32" s="2" customFormat="1" ht="12.75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"/>
      <c r="P6" s="1"/>
      <c r="Q6" s="1"/>
      <c r="R6" s="1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</row>
    <row r="7" spans="1:32" s="2" customFormat="1" ht="12.75" x14ac:dyDescent="0.2">
      <c r="A7" s="149" t="s">
        <v>10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"/>
      <c r="P7" s="1"/>
      <c r="Q7" s="1"/>
      <c r="R7" s="1"/>
      <c r="S7" s="149" t="s">
        <v>10</v>
      </c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</row>
    <row r="8" spans="1:3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  <c r="T8" s="6"/>
      <c r="U8" s="6"/>
      <c r="V8" s="6"/>
      <c r="W8" s="7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</row>
    <row r="10" spans="1:3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</row>
    <row r="11" spans="1:32" x14ac:dyDescent="0.25">
      <c r="A11" s="144" t="s">
        <v>84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</row>
    <row r="12" spans="1:32" x14ac:dyDescent="0.25">
      <c r="A12" s="144" t="s">
        <v>154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</row>
    <row r="13" spans="1:32" x14ac:dyDescent="0.25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</row>
    <row r="14" spans="1:32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9" t="s">
        <v>11</v>
      </c>
    </row>
    <row r="15" spans="1:32" x14ac:dyDescent="0.25">
      <c r="A15" s="141" t="s">
        <v>12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0"/>
    </row>
    <row r="16" spans="1:32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1" t="s">
        <v>13</v>
      </c>
      <c r="Y16" s="141"/>
      <c r="Z16" s="141"/>
      <c r="AA16" s="141"/>
      <c r="AB16" s="141"/>
      <c r="AC16" s="141"/>
      <c r="AD16" s="141"/>
      <c r="AE16" s="141"/>
      <c r="AF16" s="11"/>
    </row>
    <row r="17" spans="1:32" x14ac:dyDescent="0.25">
      <c r="A17" s="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5"/>
      <c r="AE17" s="12"/>
      <c r="AF17" s="10"/>
    </row>
    <row r="18" spans="1:32" x14ac:dyDescent="0.25">
      <c r="A18" s="5"/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5"/>
      <c r="AE18" s="12"/>
      <c r="AF18" s="10"/>
    </row>
    <row r="19" spans="1:32" s="14" customFormat="1" x14ac:dyDescent="0.25">
      <c r="A19" s="137" t="s">
        <v>14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3"/>
      <c r="AF19" s="10"/>
    </row>
    <row r="20" spans="1:32" s="14" customFormat="1" x14ac:dyDescent="0.25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3"/>
      <c r="AF20" s="10"/>
    </row>
    <row r="21" spans="1:32" s="14" customFormat="1" x14ac:dyDescent="0.25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0"/>
    </row>
    <row r="22" spans="1:32" s="14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0"/>
    </row>
    <row r="23" spans="1:32" s="14" customFormat="1" ht="26.25" x14ac:dyDescent="0.25">
      <c r="A23" s="137" t="s">
        <v>15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5" t="s">
        <v>16</v>
      </c>
    </row>
    <row r="24" spans="1:32" s="14" customFormat="1" x14ac:dyDescent="0.25">
      <c r="A24" s="137" t="s">
        <v>17</v>
      </c>
      <c r="B24" s="137"/>
      <c r="C24" s="137"/>
      <c r="D24" s="137"/>
      <c r="E24" s="137"/>
      <c r="F24" s="137"/>
      <c r="G24" s="137"/>
      <c r="H24" s="137"/>
      <c r="I24" s="137"/>
      <c r="J24" s="1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43" t="s">
        <v>18</v>
      </c>
      <c r="AB24" s="143"/>
      <c r="AC24" s="143"/>
      <c r="AD24" s="143"/>
      <c r="AE24" s="143"/>
      <c r="AF24" s="17">
        <v>383</v>
      </c>
    </row>
    <row r="25" spans="1:32" s="14" customFormat="1" x14ac:dyDescent="0.25">
      <c r="A25" s="137" t="s">
        <v>19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"/>
      <c r="L25" s="1"/>
      <c r="M25" s="1"/>
      <c r="N25" s="137" t="s">
        <v>20</v>
      </c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8"/>
    </row>
    <row r="26" spans="1:32" s="14" customFormat="1" x14ac:dyDescent="0.25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"/>
      <c r="L26" s="1"/>
      <c r="M26" s="1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9"/>
    </row>
    <row r="27" spans="1:32" s="14" customFormat="1" x14ac:dyDescent="0.25">
      <c r="A27" s="137"/>
      <c r="B27" s="137"/>
      <c r="C27" s="137"/>
      <c r="D27" s="137"/>
      <c r="E27" s="137"/>
      <c r="F27" s="137"/>
      <c r="G27" s="137"/>
      <c r="H27" s="137"/>
      <c r="I27" s="137"/>
      <c r="J27" s="137"/>
      <c r="K27" s="1"/>
      <c r="L27" s="1"/>
      <c r="M27" s="1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40"/>
    </row>
    <row r="28" spans="1:32" s="14" customForma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8"/>
      <c r="K28" s="1"/>
      <c r="L28" s="1"/>
      <c r="M28" s="1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9"/>
    </row>
    <row r="29" spans="1:32" s="14" customFormat="1" x14ac:dyDescent="0.25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</row>
    <row r="30" spans="1:32" s="14" customFormat="1" ht="16.5" x14ac:dyDescent="0.25">
      <c r="A30" s="137" t="s">
        <v>21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5"/>
      <c r="P30" s="19"/>
      <c r="Q30" s="19"/>
      <c r="R30" s="19"/>
      <c r="S30" s="19"/>
      <c r="T30" s="19"/>
      <c r="U30" s="19"/>
      <c r="V30" s="142" t="s">
        <v>22</v>
      </c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</row>
    <row r="31" spans="1:32" s="14" customFormat="1" x14ac:dyDescent="0.25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5"/>
      <c r="W31" s="20"/>
      <c r="AB31" s="14" t="s">
        <v>23</v>
      </c>
    </row>
    <row r="32" spans="1:32" s="14" customFormat="1" x14ac:dyDescent="0.25">
      <c r="A32" s="137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5"/>
      <c r="W32" s="20"/>
    </row>
    <row r="33" spans="1:23" s="14" customFormat="1" x14ac:dyDescent="0.25">
      <c r="A33" s="137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5"/>
      <c r="W33" s="20"/>
    </row>
  </sheetData>
  <mergeCells count="40">
    <mergeCell ref="A1:N1"/>
    <mergeCell ref="S1:AF1"/>
    <mergeCell ref="A2:N2"/>
    <mergeCell ref="S2:AF2"/>
    <mergeCell ref="A3:N3"/>
    <mergeCell ref="S3:AF3"/>
    <mergeCell ref="S10:AF10"/>
    <mergeCell ref="F4:H4"/>
    <mergeCell ref="L4:N4"/>
    <mergeCell ref="S4:AB4"/>
    <mergeCell ref="AD4:AF4"/>
    <mergeCell ref="A5:O5"/>
    <mergeCell ref="S5:AB5"/>
    <mergeCell ref="AD5:AF5"/>
    <mergeCell ref="A6:N6"/>
    <mergeCell ref="S6:AF6"/>
    <mergeCell ref="A7:N7"/>
    <mergeCell ref="S7:AF7"/>
    <mergeCell ref="S9:AF9"/>
    <mergeCell ref="A24:I24"/>
    <mergeCell ref="AA24:AE24"/>
    <mergeCell ref="A11:AF11"/>
    <mergeCell ref="A12:AF12"/>
    <mergeCell ref="A13:AF13"/>
    <mergeCell ref="A14:AE14"/>
    <mergeCell ref="A15:AE15"/>
    <mergeCell ref="A16:K16"/>
    <mergeCell ref="L16:W16"/>
    <mergeCell ref="X16:AE16"/>
    <mergeCell ref="B17:AC18"/>
    <mergeCell ref="A19:O21"/>
    <mergeCell ref="P22:AE22"/>
    <mergeCell ref="A23:B23"/>
    <mergeCell ref="C23:AE23"/>
    <mergeCell ref="A25:J27"/>
    <mergeCell ref="N25:AE28"/>
    <mergeCell ref="AF25:AF27"/>
    <mergeCell ref="A29:AF29"/>
    <mergeCell ref="A30:M33"/>
    <mergeCell ref="V30:AF30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4" workbookViewId="0">
      <selection activeCell="A3" sqref="A3:A6"/>
    </sheetView>
  </sheetViews>
  <sheetFormatPr defaultColWidth="8" defaultRowHeight="15" x14ac:dyDescent="0.25"/>
  <cols>
    <col min="1" max="1" width="31.5703125" style="97" customWidth="1"/>
    <col min="3" max="3" width="13.140625" style="95" customWidth="1"/>
    <col min="4" max="4" width="12.7109375" style="95" customWidth="1"/>
    <col min="5" max="5" width="13.28515625" style="100" customWidth="1"/>
    <col min="6" max="6" width="12.28515625" style="95" customWidth="1"/>
    <col min="7" max="7" width="11.28515625" style="95" customWidth="1"/>
    <col min="8" max="8" width="9" style="95" customWidth="1"/>
    <col min="9" max="9" width="7.85546875" style="95" customWidth="1"/>
    <col min="11" max="11" width="10.85546875" bestFit="1" customWidth="1"/>
  </cols>
  <sheetData>
    <row r="1" spans="1:11" x14ac:dyDescent="0.25">
      <c r="A1" s="81" t="s">
        <v>156</v>
      </c>
      <c r="C1"/>
      <c r="D1"/>
      <c r="E1" s="46"/>
      <c r="F1"/>
      <c r="G1"/>
      <c r="H1"/>
      <c r="I1"/>
    </row>
    <row r="2" spans="1:11" x14ac:dyDescent="0.25">
      <c r="A2" s="94"/>
      <c r="C2"/>
      <c r="D2"/>
      <c r="E2" s="46"/>
      <c r="F2"/>
      <c r="G2"/>
      <c r="H2"/>
      <c r="I2"/>
    </row>
    <row r="3" spans="1:11" ht="26.25" customHeight="1" x14ac:dyDescent="0.25">
      <c r="A3" s="249" t="s">
        <v>24</v>
      </c>
      <c r="B3" s="248" t="s">
        <v>29</v>
      </c>
      <c r="C3" s="248" t="s">
        <v>30</v>
      </c>
      <c r="D3" s="248" t="s">
        <v>31</v>
      </c>
      <c r="E3" s="248"/>
      <c r="F3" s="248"/>
      <c r="G3" s="248"/>
      <c r="H3" s="248"/>
      <c r="I3" s="248"/>
    </row>
    <row r="4" spans="1:11" x14ac:dyDescent="0.25">
      <c r="A4" s="249"/>
      <c r="B4" s="248"/>
      <c r="C4" s="248"/>
      <c r="D4" s="248" t="s">
        <v>32</v>
      </c>
      <c r="E4" s="248" t="s">
        <v>26</v>
      </c>
      <c r="F4" s="248"/>
      <c r="G4" s="248"/>
      <c r="H4" s="248"/>
      <c r="I4" s="248"/>
    </row>
    <row r="5" spans="1:11" ht="69.75" customHeight="1" x14ac:dyDescent="0.25">
      <c r="A5" s="249"/>
      <c r="B5" s="248"/>
      <c r="C5" s="248"/>
      <c r="D5" s="248"/>
      <c r="E5" s="252" t="s">
        <v>33</v>
      </c>
      <c r="F5" s="256" t="s">
        <v>34</v>
      </c>
      <c r="G5" s="248" t="s">
        <v>35</v>
      </c>
      <c r="H5" s="248" t="s">
        <v>36</v>
      </c>
      <c r="I5" s="248"/>
    </row>
    <row r="6" spans="1:11" ht="25.5" x14ac:dyDescent="0.25">
      <c r="A6" s="249"/>
      <c r="B6" s="248"/>
      <c r="C6" s="248"/>
      <c r="D6" s="248"/>
      <c r="E6" s="252"/>
      <c r="F6" s="256"/>
      <c r="G6" s="248"/>
      <c r="H6" s="82" t="s">
        <v>32</v>
      </c>
      <c r="I6" s="82" t="s">
        <v>37</v>
      </c>
    </row>
    <row r="7" spans="1:11" x14ac:dyDescent="0.25">
      <c r="A7" s="83">
        <v>1</v>
      </c>
      <c r="B7" s="82">
        <v>2</v>
      </c>
      <c r="C7" s="82">
        <v>3</v>
      </c>
      <c r="D7" s="82">
        <v>4</v>
      </c>
      <c r="E7" s="84">
        <v>5</v>
      </c>
      <c r="F7" s="82">
        <v>6</v>
      </c>
      <c r="G7" s="82">
        <v>7</v>
      </c>
      <c r="H7" s="82">
        <v>8</v>
      </c>
      <c r="I7" s="82">
        <v>9</v>
      </c>
    </row>
    <row r="8" spans="1:11" x14ac:dyDescent="0.25">
      <c r="A8" s="83" t="s">
        <v>38</v>
      </c>
      <c r="B8" s="82">
        <v>100</v>
      </c>
      <c r="C8" s="82" t="s">
        <v>39</v>
      </c>
      <c r="D8" s="85">
        <f>E8+F8+G8+H8</f>
        <v>4950741.54</v>
      </c>
      <c r="E8" s="86">
        <f>E11</f>
        <v>4598141.54</v>
      </c>
      <c r="F8" s="85">
        <f>F15</f>
        <v>352600</v>
      </c>
      <c r="G8" s="85">
        <f>G15</f>
        <v>0</v>
      </c>
      <c r="H8" s="85">
        <f>H9+H11+H12+H13+H16+H17</f>
        <v>0</v>
      </c>
      <c r="I8" s="85">
        <f>I11+I16</f>
        <v>0</v>
      </c>
    </row>
    <row r="9" spans="1:11" x14ac:dyDescent="0.25">
      <c r="A9" s="83" t="s">
        <v>26</v>
      </c>
      <c r="B9" s="248">
        <v>110</v>
      </c>
      <c r="C9" s="255"/>
      <c r="D9" s="253">
        <f>H9</f>
        <v>0</v>
      </c>
      <c r="E9" s="254" t="s">
        <v>39</v>
      </c>
      <c r="F9" s="253" t="s">
        <v>39</v>
      </c>
      <c r="G9" s="253" t="s">
        <v>39</v>
      </c>
      <c r="H9" s="253"/>
      <c r="I9" s="253" t="s">
        <v>39</v>
      </c>
    </row>
    <row r="10" spans="1:11" x14ac:dyDescent="0.25">
      <c r="A10" s="83" t="s">
        <v>40</v>
      </c>
      <c r="B10" s="248"/>
      <c r="C10" s="255"/>
      <c r="D10" s="253"/>
      <c r="E10" s="254"/>
      <c r="F10" s="253"/>
      <c r="G10" s="253"/>
      <c r="H10" s="253"/>
      <c r="I10" s="253"/>
    </row>
    <row r="11" spans="1:11" x14ac:dyDescent="0.25">
      <c r="A11" s="83" t="s">
        <v>41</v>
      </c>
      <c r="B11" s="82">
        <v>120</v>
      </c>
      <c r="C11" s="87">
        <v>130</v>
      </c>
      <c r="D11" s="85">
        <f>E11+H11</f>
        <v>4598141.54</v>
      </c>
      <c r="E11" s="86">
        <v>4598141.54</v>
      </c>
      <c r="F11" s="85" t="s">
        <v>39</v>
      </c>
      <c r="G11" s="85" t="s">
        <v>39</v>
      </c>
      <c r="H11" s="85">
        <v>0</v>
      </c>
      <c r="I11" s="85"/>
    </row>
    <row r="12" spans="1:11" ht="25.5" x14ac:dyDescent="0.25">
      <c r="A12" s="83" t="s">
        <v>42</v>
      </c>
      <c r="B12" s="82">
        <v>130</v>
      </c>
      <c r="C12" s="87">
        <v>140</v>
      </c>
      <c r="D12" s="85">
        <f>H12</f>
        <v>0</v>
      </c>
      <c r="E12" s="86" t="s">
        <v>39</v>
      </c>
      <c r="F12" s="85" t="s">
        <v>39</v>
      </c>
      <c r="G12" s="85" t="s">
        <v>39</v>
      </c>
      <c r="H12" s="85"/>
      <c r="I12" s="85" t="s">
        <v>39</v>
      </c>
      <c r="K12" s="88"/>
    </row>
    <row r="13" spans="1:11" x14ac:dyDescent="0.25">
      <c r="A13" s="249" t="s">
        <v>43</v>
      </c>
      <c r="B13" s="248">
        <v>140</v>
      </c>
      <c r="C13" s="255">
        <v>180</v>
      </c>
      <c r="D13" s="253">
        <f>H13</f>
        <v>0</v>
      </c>
      <c r="E13" s="254" t="s">
        <v>39</v>
      </c>
      <c r="F13" s="253" t="s">
        <v>39</v>
      </c>
      <c r="G13" s="253" t="s">
        <v>39</v>
      </c>
      <c r="H13" s="253"/>
      <c r="I13" s="253" t="s">
        <v>39</v>
      </c>
    </row>
    <row r="14" spans="1:11" x14ac:dyDescent="0.25">
      <c r="A14" s="249"/>
      <c r="B14" s="248"/>
      <c r="C14" s="255"/>
      <c r="D14" s="253"/>
      <c r="E14" s="254"/>
      <c r="F14" s="253"/>
      <c r="G14" s="253"/>
      <c r="H14" s="253"/>
      <c r="I14" s="253"/>
    </row>
    <row r="15" spans="1:11" ht="25.5" x14ac:dyDescent="0.25">
      <c r="A15" s="83" t="s">
        <v>44</v>
      </c>
      <c r="B15" s="82">
        <v>150</v>
      </c>
      <c r="C15" s="87">
        <v>180</v>
      </c>
      <c r="D15" s="85">
        <f>F15+G15</f>
        <v>352600</v>
      </c>
      <c r="E15" s="86" t="s">
        <v>39</v>
      </c>
      <c r="F15" s="85">
        <v>352600</v>
      </c>
      <c r="G15" s="85">
        <f>G18</f>
        <v>0</v>
      </c>
      <c r="H15" s="85" t="s">
        <v>39</v>
      </c>
      <c r="I15" s="85" t="s">
        <v>39</v>
      </c>
    </row>
    <row r="16" spans="1:11" x14ac:dyDescent="0.25">
      <c r="A16" s="83" t="s">
        <v>45</v>
      </c>
      <c r="B16" s="82">
        <v>160</v>
      </c>
      <c r="C16" s="87">
        <v>120</v>
      </c>
      <c r="D16" s="85">
        <f>H16</f>
        <v>0</v>
      </c>
      <c r="E16" s="86" t="s">
        <v>39</v>
      </c>
      <c r="F16" s="85" t="s">
        <v>39</v>
      </c>
      <c r="G16" s="85" t="s">
        <v>39</v>
      </c>
      <c r="H16" s="85"/>
      <c r="I16" s="85"/>
    </row>
    <row r="17" spans="1:13" ht="15" customHeight="1" x14ac:dyDescent="0.25">
      <c r="A17" s="83" t="s">
        <v>46</v>
      </c>
      <c r="B17" s="82">
        <v>180</v>
      </c>
      <c r="C17" s="87" t="s">
        <v>39</v>
      </c>
      <c r="D17" s="85">
        <f>H17</f>
        <v>0</v>
      </c>
      <c r="E17" s="86" t="s">
        <v>39</v>
      </c>
      <c r="F17" s="85" t="s">
        <v>39</v>
      </c>
      <c r="G17" s="85" t="s">
        <v>39</v>
      </c>
      <c r="H17" s="85"/>
      <c r="I17" s="85" t="s">
        <v>39</v>
      </c>
    </row>
    <row r="18" spans="1:13" ht="15" customHeight="1" x14ac:dyDescent="0.25">
      <c r="A18" s="83" t="s">
        <v>47</v>
      </c>
      <c r="B18" s="82">
        <v>200</v>
      </c>
      <c r="C18" s="87" t="s">
        <v>39</v>
      </c>
      <c r="D18" s="85">
        <f>E18+F18+G18+H18</f>
        <v>4950741.54</v>
      </c>
      <c r="E18" s="86">
        <f>E19+E22+E26+E29+E30+E41</f>
        <v>4598141.54</v>
      </c>
      <c r="F18" s="85">
        <f>F19+F22+F26+F29+F30+F41</f>
        <v>352600</v>
      </c>
      <c r="G18" s="85">
        <f>G19+G22+G24+G26+G29+G30+G41</f>
        <v>0</v>
      </c>
      <c r="H18" s="85">
        <f>H19+H22+H24+H26+H29+H30+H41</f>
        <v>0</v>
      </c>
      <c r="I18" s="85">
        <f>I19+I22+I24+I26+I29+I30+I41</f>
        <v>0</v>
      </c>
    </row>
    <row r="19" spans="1:13" ht="30" customHeight="1" x14ac:dyDescent="0.25">
      <c r="A19" s="83" t="s">
        <v>48</v>
      </c>
      <c r="B19" s="82">
        <v>210</v>
      </c>
      <c r="C19" s="87"/>
      <c r="D19" s="85">
        <f>E19+F19+G19+H19</f>
        <v>4212751.54</v>
      </c>
      <c r="E19" s="86">
        <f>E20</f>
        <v>4212751.54</v>
      </c>
      <c r="F19" s="85">
        <f>F20</f>
        <v>0</v>
      </c>
      <c r="G19" s="85">
        <f>G20</f>
        <v>0</v>
      </c>
      <c r="H19" s="85">
        <f>H20</f>
        <v>0</v>
      </c>
      <c r="I19" s="85">
        <f>I20</f>
        <v>0</v>
      </c>
    </row>
    <row r="20" spans="1:13" ht="15" customHeight="1" x14ac:dyDescent="0.25">
      <c r="A20" s="83" t="s">
        <v>25</v>
      </c>
      <c r="B20" s="248">
        <v>211</v>
      </c>
      <c r="C20" s="255">
        <v>211.21299999999999</v>
      </c>
      <c r="D20" s="253">
        <f>E20+F20+G20+H20</f>
        <v>4212751.54</v>
      </c>
      <c r="E20" s="254">
        <v>4212751.54</v>
      </c>
      <c r="F20" s="253"/>
      <c r="G20" s="253"/>
      <c r="H20" s="253"/>
      <c r="I20" s="253"/>
    </row>
    <row r="21" spans="1:13" ht="30" customHeight="1" x14ac:dyDescent="0.25">
      <c r="A21" s="83" t="s">
        <v>49</v>
      </c>
      <c r="B21" s="248"/>
      <c r="C21" s="255"/>
      <c r="D21" s="253"/>
      <c r="E21" s="254"/>
      <c r="F21" s="253"/>
      <c r="G21" s="253"/>
      <c r="H21" s="253"/>
      <c r="I21" s="253"/>
    </row>
    <row r="22" spans="1:13" ht="30" customHeight="1" x14ac:dyDescent="0.25">
      <c r="A22" s="83" t="s">
        <v>50</v>
      </c>
      <c r="B22" s="82">
        <v>220</v>
      </c>
      <c r="C22" s="87">
        <v>290</v>
      </c>
      <c r="D22" s="85">
        <f>E22+F22+G22+H22</f>
        <v>109790</v>
      </c>
      <c r="E22" s="86">
        <v>73790</v>
      </c>
      <c r="F22" s="85">
        <v>36000</v>
      </c>
      <c r="G22" s="85"/>
      <c r="H22" s="85"/>
      <c r="I22" s="85"/>
      <c r="K22" s="88"/>
    </row>
    <row r="23" spans="1:13" ht="15" customHeight="1" x14ac:dyDescent="0.25">
      <c r="A23" s="83" t="s">
        <v>25</v>
      </c>
      <c r="B23" s="82"/>
      <c r="C23" s="87"/>
      <c r="D23" s="85"/>
      <c r="E23" s="86"/>
      <c r="F23" s="85"/>
      <c r="G23" s="85"/>
      <c r="H23" s="85"/>
      <c r="I23" s="85"/>
    </row>
    <row r="24" spans="1:13" ht="32.25" customHeight="1" x14ac:dyDescent="0.25">
      <c r="A24" s="83" t="s">
        <v>51</v>
      </c>
      <c r="B24" s="82">
        <v>230</v>
      </c>
      <c r="C24" s="87">
        <v>290</v>
      </c>
      <c r="D24" s="85">
        <f>E24+F24+G24+H24</f>
        <v>122865</v>
      </c>
      <c r="E24" s="86">
        <v>86865</v>
      </c>
      <c r="F24" s="85">
        <v>36000</v>
      </c>
      <c r="G24" s="85"/>
      <c r="H24" s="85"/>
      <c r="I24" s="85"/>
    </row>
    <row r="25" spans="1:13" ht="15" customHeight="1" x14ac:dyDescent="0.25">
      <c r="A25" s="83" t="s">
        <v>25</v>
      </c>
      <c r="B25" s="82"/>
      <c r="C25" s="87"/>
      <c r="D25" s="85"/>
      <c r="E25" s="86"/>
      <c r="F25" s="85"/>
      <c r="G25" s="85"/>
      <c r="H25" s="85"/>
      <c r="I25" s="85"/>
    </row>
    <row r="26" spans="1:13" ht="15" customHeight="1" x14ac:dyDescent="0.25">
      <c r="A26" s="249" t="s">
        <v>52</v>
      </c>
      <c r="B26" s="248">
        <v>240</v>
      </c>
      <c r="C26" s="255"/>
      <c r="D26" s="253">
        <v>0</v>
      </c>
      <c r="E26" s="254"/>
      <c r="F26" s="253"/>
      <c r="G26" s="253"/>
      <c r="H26" s="253"/>
      <c r="I26" s="253"/>
    </row>
    <row r="27" spans="1:13" ht="15" customHeight="1" x14ac:dyDescent="0.25">
      <c r="A27" s="249"/>
      <c r="B27" s="248"/>
      <c r="C27" s="255"/>
      <c r="D27" s="253"/>
      <c r="E27" s="254"/>
      <c r="F27" s="253"/>
      <c r="G27" s="253"/>
      <c r="H27" s="253"/>
      <c r="I27" s="253"/>
    </row>
    <row r="28" spans="1:13" ht="17.25" customHeight="1" x14ac:dyDescent="0.25">
      <c r="A28" s="249"/>
      <c r="B28" s="248"/>
      <c r="C28" s="255"/>
      <c r="D28" s="253"/>
      <c r="E28" s="254"/>
      <c r="F28" s="253"/>
      <c r="G28" s="253"/>
      <c r="H28" s="253"/>
      <c r="I28" s="253"/>
    </row>
    <row r="29" spans="1:13" ht="23.25" customHeight="1" x14ac:dyDescent="0.25">
      <c r="A29" s="83" t="s">
        <v>53</v>
      </c>
      <c r="B29" s="82">
        <v>250</v>
      </c>
      <c r="C29" s="87"/>
      <c r="D29" s="85">
        <f>E29+F29+G29+H29</f>
        <v>0</v>
      </c>
      <c r="E29" s="86"/>
      <c r="F29" s="85"/>
      <c r="G29" s="85"/>
      <c r="H29" s="85"/>
      <c r="I29" s="85"/>
      <c r="K29" s="89"/>
      <c r="L29" s="89"/>
      <c r="M29" s="89"/>
    </row>
    <row r="30" spans="1:13" ht="32.25" customHeight="1" x14ac:dyDescent="0.25">
      <c r="A30" s="83" t="s">
        <v>54</v>
      </c>
      <c r="B30" s="82">
        <v>260</v>
      </c>
      <c r="C30" s="82" t="s">
        <v>39</v>
      </c>
      <c r="D30" s="85">
        <f>D32+D33+D34+D35+D36+D37</f>
        <v>628200</v>
      </c>
      <c r="E30" s="86">
        <f t="shared" ref="E30:I30" si="0">E32+E33+E34+E35+E36+E37</f>
        <v>311600</v>
      </c>
      <c r="F30" s="85">
        <f t="shared" si="0"/>
        <v>316600</v>
      </c>
      <c r="G30" s="85">
        <f t="shared" si="0"/>
        <v>0</v>
      </c>
      <c r="H30" s="85">
        <f t="shared" si="0"/>
        <v>0</v>
      </c>
      <c r="I30" s="85">
        <f t="shared" si="0"/>
        <v>0</v>
      </c>
      <c r="K30" s="90"/>
      <c r="L30" s="91"/>
      <c r="M30" s="89"/>
    </row>
    <row r="31" spans="1:13" ht="15" customHeight="1" x14ac:dyDescent="0.25">
      <c r="A31" s="83" t="s">
        <v>25</v>
      </c>
      <c r="B31" s="82"/>
      <c r="C31" s="82"/>
      <c r="D31" s="85"/>
      <c r="E31" s="86"/>
      <c r="F31" s="85"/>
      <c r="G31" s="85"/>
      <c r="H31" s="85"/>
      <c r="I31" s="85"/>
      <c r="K31" s="89"/>
      <c r="L31" s="89"/>
      <c r="M31" s="89"/>
    </row>
    <row r="32" spans="1:13" ht="15" customHeight="1" x14ac:dyDescent="0.25">
      <c r="A32" s="83" t="s">
        <v>55</v>
      </c>
      <c r="B32" s="82">
        <v>261</v>
      </c>
      <c r="C32" s="82">
        <v>221</v>
      </c>
      <c r="D32" s="85">
        <f t="shared" ref="D32:D42" si="1">E32+F32+G32+H32</f>
        <v>39270</v>
      </c>
      <c r="E32" s="86">
        <v>39270</v>
      </c>
      <c r="F32" s="85"/>
      <c r="G32" s="85"/>
      <c r="H32" s="85"/>
      <c r="I32" s="85"/>
    </row>
    <row r="33" spans="1:11" x14ac:dyDescent="0.25">
      <c r="A33" s="83" t="s">
        <v>56</v>
      </c>
      <c r="B33" s="82">
        <v>262</v>
      </c>
      <c r="C33" s="82">
        <v>222</v>
      </c>
      <c r="D33" s="85">
        <f t="shared" si="1"/>
        <v>0</v>
      </c>
      <c r="E33" s="86">
        <v>0</v>
      </c>
      <c r="F33" s="85"/>
      <c r="G33" s="85"/>
      <c r="H33" s="85"/>
      <c r="I33" s="85"/>
    </row>
    <row r="34" spans="1:11" x14ac:dyDescent="0.25">
      <c r="A34" s="83" t="s">
        <v>57</v>
      </c>
      <c r="B34" s="82">
        <v>263</v>
      </c>
      <c r="C34" s="82">
        <v>223</v>
      </c>
      <c r="D34" s="85">
        <f t="shared" si="1"/>
        <v>105100</v>
      </c>
      <c r="E34" s="86">
        <v>105100</v>
      </c>
      <c r="F34" s="85"/>
      <c r="G34" s="85"/>
      <c r="H34" s="85"/>
      <c r="I34" s="85"/>
    </row>
    <row r="35" spans="1:11" ht="25.5" x14ac:dyDescent="0.25">
      <c r="A35" s="83" t="s">
        <v>58</v>
      </c>
      <c r="B35" s="82">
        <v>264</v>
      </c>
      <c r="C35" s="82">
        <v>224</v>
      </c>
      <c r="D35" s="85">
        <f t="shared" si="1"/>
        <v>316600</v>
      </c>
      <c r="E35" s="86">
        <v>0</v>
      </c>
      <c r="F35" s="85">
        <v>316600</v>
      </c>
      <c r="G35" s="85"/>
      <c r="H35" s="85"/>
      <c r="I35" s="85"/>
    </row>
    <row r="36" spans="1:11" ht="25.5" x14ac:dyDescent="0.25">
      <c r="A36" s="83" t="s">
        <v>59</v>
      </c>
      <c r="B36" s="82">
        <v>265</v>
      </c>
      <c r="C36" s="82">
        <v>225</v>
      </c>
      <c r="D36" s="85">
        <f t="shared" si="1"/>
        <v>60611</v>
      </c>
      <c r="E36" s="86">
        <v>60611</v>
      </c>
      <c r="F36" s="85"/>
      <c r="G36" s="85"/>
      <c r="H36" s="85"/>
      <c r="I36" s="85"/>
    </row>
    <row r="37" spans="1:11" ht="23.25" customHeight="1" x14ac:dyDescent="0.25">
      <c r="A37" s="83" t="s">
        <v>60</v>
      </c>
      <c r="B37" s="82">
        <v>266</v>
      </c>
      <c r="C37" s="82" t="s">
        <v>158</v>
      </c>
      <c r="D37" s="85">
        <f>E37+F37+G37+H37</f>
        <v>106619</v>
      </c>
      <c r="E37" s="86">
        <v>106619</v>
      </c>
      <c r="F37" s="85"/>
      <c r="G37" s="85"/>
      <c r="H37" s="85"/>
      <c r="I37" s="85"/>
      <c r="K37" s="88"/>
    </row>
    <row r="38" spans="1:11" x14ac:dyDescent="0.25">
      <c r="A38" s="92" t="s">
        <v>25</v>
      </c>
      <c r="B38" s="93"/>
      <c r="C38" s="82"/>
      <c r="D38" s="85"/>
      <c r="E38" s="86"/>
      <c r="F38" s="85"/>
      <c r="G38" s="85"/>
      <c r="H38" s="85"/>
      <c r="I38" s="85"/>
      <c r="K38" s="88"/>
    </row>
    <row r="39" spans="1:11" ht="21" customHeight="1" x14ac:dyDescent="0.25">
      <c r="A39" s="37" t="s">
        <v>61</v>
      </c>
      <c r="B39" s="93"/>
      <c r="C39" s="82">
        <v>310</v>
      </c>
      <c r="D39" s="85"/>
      <c r="E39" s="86">
        <v>0</v>
      </c>
      <c r="F39" s="85"/>
      <c r="G39" s="85"/>
      <c r="H39" s="85"/>
      <c r="I39" s="85"/>
      <c r="K39" s="88"/>
    </row>
    <row r="40" spans="1:11" ht="25.5" x14ac:dyDescent="0.25">
      <c r="A40" s="83" t="s">
        <v>62</v>
      </c>
      <c r="B40" s="82"/>
      <c r="C40" s="82">
        <v>340</v>
      </c>
      <c r="D40" s="85"/>
      <c r="E40" s="86">
        <v>36839</v>
      </c>
      <c r="F40" s="85"/>
      <c r="G40" s="85"/>
      <c r="H40" s="85"/>
      <c r="I40" s="85"/>
      <c r="K40" s="88"/>
    </row>
    <row r="41" spans="1:11" ht="25.5" customHeight="1" x14ac:dyDescent="0.25">
      <c r="A41" s="92" t="s">
        <v>63</v>
      </c>
      <c r="B41" s="82">
        <v>300</v>
      </c>
      <c r="C41" s="82" t="s">
        <v>39</v>
      </c>
      <c r="D41" s="85">
        <f t="shared" si="1"/>
        <v>0</v>
      </c>
      <c r="E41" s="85">
        <f>E42+E44</f>
        <v>0</v>
      </c>
      <c r="F41" s="85">
        <f>F42+F44</f>
        <v>0</v>
      </c>
      <c r="G41" s="85">
        <f>G42+G44</f>
        <v>0</v>
      </c>
      <c r="H41" s="85">
        <f>H42+H44</f>
        <v>0</v>
      </c>
      <c r="I41" s="85">
        <f>I42+I44</f>
        <v>0</v>
      </c>
    </row>
    <row r="42" spans="1:11" x14ac:dyDescent="0.25">
      <c r="A42" s="92" t="s">
        <v>25</v>
      </c>
      <c r="B42" s="250">
        <v>310</v>
      </c>
      <c r="C42" s="248">
        <v>310</v>
      </c>
      <c r="D42" s="253">
        <f t="shared" si="1"/>
        <v>0</v>
      </c>
      <c r="E42" s="254"/>
      <c r="F42" s="253"/>
      <c r="G42" s="253"/>
      <c r="H42" s="253"/>
      <c r="I42" s="253"/>
    </row>
    <row r="43" spans="1:11" x14ac:dyDescent="0.25">
      <c r="A43" s="37" t="s">
        <v>64</v>
      </c>
      <c r="B43" s="250"/>
      <c r="C43" s="248"/>
      <c r="D43" s="253"/>
      <c r="E43" s="254"/>
      <c r="F43" s="253"/>
      <c r="G43" s="253"/>
      <c r="H43" s="253"/>
      <c r="I43" s="253"/>
    </row>
    <row r="44" spans="1:11" x14ac:dyDescent="0.25">
      <c r="A44" s="83" t="s">
        <v>65</v>
      </c>
      <c r="B44" s="82">
        <v>320</v>
      </c>
      <c r="C44" s="82">
        <v>340</v>
      </c>
      <c r="D44" s="85">
        <f>E44+F44+G44+H44</f>
        <v>0</v>
      </c>
      <c r="E44" s="86"/>
      <c r="F44" s="85"/>
      <c r="G44" s="85"/>
      <c r="H44" s="85"/>
      <c r="I44" s="85"/>
    </row>
    <row r="45" spans="1:11" x14ac:dyDescent="0.25">
      <c r="A45" s="83" t="s">
        <v>66</v>
      </c>
      <c r="B45" s="82">
        <v>400</v>
      </c>
      <c r="C45" s="82"/>
      <c r="D45" s="85">
        <f>E45+F45+G45+H45</f>
        <v>0</v>
      </c>
      <c r="E45" s="86">
        <f>E46+E48</f>
        <v>0</v>
      </c>
      <c r="F45" s="85">
        <f>F46+F48</f>
        <v>0</v>
      </c>
      <c r="G45" s="85">
        <f>G46+G48</f>
        <v>0</v>
      </c>
      <c r="H45" s="85">
        <f>H46+H48</f>
        <v>0</v>
      </c>
      <c r="I45" s="85">
        <f>I46+I48</f>
        <v>0</v>
      </c>
    </row>
    <row r="46" spans="1:11" x14ac:dyDescent="0.25">
      <c r="A46" s="83" t="s">
        <v>67</v>
      </c>
      <c r="B46" s="248">
        <v>410</v>
      </c>
      <c r="C46" s="248"/>
      <c r="D46" s="253">
        <v>0</v>
      </c>
      <c r="E46" s="254"/>
      <c r="F46" s="253"/>
      <c r="G46" s="253"/>
      <c r="H46" s="253"/>
      <c r="I46" s="253"/>
    </row>
    <row r="47" spans="1:11" x14ac:dyDescent="0.25">
      <c r="A47" s="83" t="s">
        <v>68</v>
      </c>
      <c r="B47" s="248"/>
      <c r="C47" s="248"/>
      <c r="D47" s="253"/>
      <c r="E47" s="254"/>
      <c r="F47" s="253"/>
      <c r="G47" s="253"/>
      <c r="H47" s="253"/>
      <c r="I47" s="253"/>
    </row>
    <row r="48" spans="1:11" x14ac:dyDescent="0.25">
      <c r="A48" s="83" t="s">
        <v>69</v>
      </c>
      <c r="B48" s="82">
        <v>420</v>
      </c>
      <c r="C48" s="82"/>
      <c r="D48" s="85">
        <f>E48+F48+G48+H48</f>
        <v>0</v>
      </c>
      <c r="E48" s="86"/>
      <c r="F48" s="85"/>
      <c r="G48" s="85"/>
      <c r="H48" s="85"/>
      <c r="I48" s="85"/>
    </row>
    <row r="49" spans="1:9" x14ac:dyDescent="0.25">
      <c r="A49" s="83" t="s">
        <v>70</v>
      </c>
      <c r="B49" s="82">
        <v>500</v>
      </c>
      <c r="C49" s="82" t="s">
        <v>39</v>
      </c>
      <c r="D49" s="85">
        <f>E49+F49+G49+H49</f>
        <v>0</v>
      </c>
      <c r="E49" s="86"/>
      <c r="F49" s="85">
        <v>0</v>
      </c>
      <c r="G49" s="85"/>
      <c r="H49" s="85"/>
      <c r="I49" s="85"/>
    </row>
    <row r="50" spans="1:9" x14ac:dyDescent="0.25">
      <c r="A50" s="83" t="s">
        <v>71</v>
      </c>
      <c r="B50" s="82">
        <v>600</v>
      </c>
      <c r="C50" s="82" t="s">
        <v>39</v>
      </c>
      <c r="D50" s="85">
        <f>E50+F50+G50+H50</f>
        <v>0</v>
      </c>
      <c r="E50" s="86">
        <f>E8+E49-E18</f>
        <v>0</v>
      </c>
      <c r="F50" s="86">
        <f>F8+F49-F18</f>
        <v>0</v>
      </c>
      <c r="G50" s="86">
        <f t="shared" ref="G50:I50" si="2">G8+G49-G18</f>
        <v>0</v>
      </c>
      <c r="H50" s="86">
        <f t="shared" si="2"/>
        <v>0</v>
      </c>
      <c r="I50" s="86">
        <f t="shared" si="2"/>
        <v>0</v>
      </c>
    </row>
    <row r="51" spans="1:9" x14ac:dyDescent="0.25">
      <c r="A51" s="94"/>
      <c r="D51" s="96"/>
      <c r="E51" s="46"/>
      <c r="F51" s="96"/>
      <c r="G51"/>
      <c r="H51"/>
    </row>
    <row r="52" spans="1:9" x14ac:dyDescent="0.25">
      <c r="A52" s="94"/>
      <c r="D52" s="96"/>
      <c r="E52" s="257"/>
      <c r="F52" s="257"/>
      <c r="G52"/>
      <c r="H52"/>
    </row>
    <row r="53" spans="1:9" x14ac:dyDescent="0.25">
      <c r="D53" s="98"/>
      <c r="E53" s="99"/>
      <c r="F53" s="98"/>
      <c r="G53" s="98"/>
      <c r="H53" s="98"/>
    </row>
  </sheetData>
  <mergeCells count="61">
    <mergeCell ref="A3:A6"/>
    <mergeCell ref="B3:B6"/>
    <mergeCell ref="C3:C6"/>
    <mergeCell ref="D3:I3"/>
    <mergeCell ref="D4:D6"/>
    <mergeCell ref="E4:I4"/>
    <mergeCell ref="E5:E6"/>
    <mergeCell ref="F5:F6"/>
    <mergeCell ref="G5:G6"/>
    <mergeCell ref="H5:I5"/>
    <mergeCell ref="H9:H10"/>
    <mergeCell ref="I9:I10"/>
    <mergeCell ref="A13:A14"/>
    <mergeCell ref="B13:B14"/>
    <mergeCell ref="C13:C14"/>
    <mergeCell ref="D13:D14"/>
    <mergeCell ref="E13:E14"/>
    <mergeCell ref="F13:F14"/>
    <mergeCell ref="G13:G14"/>
    <mergeCell ref="H13:H14"/>
    <mergeCell ref="B9:B10"/>
    <mergeCell ref="C9:C10"/>
    <mergeCell ref="D9:D10"/>
    <mergeCell ref="E9:E10"/>
    <mergeCell ref="F9:F10"/>
    <mergeCell ref="G9:G10"/>
    <mergeCell ref="I13:I14"/>
    <mergeCell ref="B20:B21"/>
    <mergeCell ref="C20:C21"/>
    <mergeCell ref="D20:D21"/>
    <mergeCell ref="E20:E21"/>
    <mergeCell ref="F20:F21"/>
    <mergeCell ref="G20:G21"/>
    <mergeCell ref="H20:H21"/>
    <mergeCell ref="I20:I21"/>
    <mergeCell ref="A26:A28"/>
    <mergeCell ref="B26:B28"/>
    <mergeCell ref="C26:C28"/>
    <mergeCell ref="D26:D28"/>
    <mergeCell ref="E26:E28"/>
    <mergeCell ref="G26:G28"/>
    <mergeCell ref="H26:H28"/>
    <mergeCell ref="I26:I28"/>
    <mergeCell ref="B42:B43"/>
    <mergeCell ref="C42:C43"/>
    <mergeCell ref="D42:D43"/>
    <mergeCell ref="E42:E43"/>
    <mergeCell ref="F42:F43"/>
    <mergeCell ref="G42:G43"/>
    <mergeCell ref="H42:H43"/>
    <mergeCell ref="F26:F28"/>
    <mergeCell ref="E52:F52"/>
    <mergeCell ref="I42:I43"/>
    <mergeCell ref="B46:B47"/>
    <mergeCell ref="C46:C47"/>
    <mergeCell ref="D46:D47"/>
    <mergeCell ref="E46:E47"/>
    <mergeCell ref="F46:F47"/>
    <mergeCell ref="G46:G47"/>
    <mergeCell ref="H46:H47"/>
    <mergeCell ref="I46:I47"/>
  </mergeCells>
  <hyperlinks>
    <hyperlink ref="F5" r:id="rId1"/>
  </hyperlinks>
  <pageMargins left="0.19685039370078741" right="0.19685039370078741" top="0.19685039370078741" bottom="0.19685039370078741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A4" sqref="A4:L27"/>
    </sheetView>
  </sheetViews>
  <sheetFormatPr defaultRowHeight="15" x14ac:dyDescent="0.25"/>
  <cols>
    <col min="8" max="8" width="14.28515625" customWidth="1"/>
  </cols>
  <sheetData>
    <row r="1" spans="1:14" x14ac:dyDescent="0.25">
      <c r="A1" s="160" t="s">
        <v>199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32"/>
      <c r="M1" s="132"/>
      <c r="N1" s="132"/>
    </row>
    <row r="2" spans="1:14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32"/>
      <c r="M2" s="132"/>
      <c r="N2" s="132"/>
    </row>
    <row r="3" spans="1:14" ht="18.75" x14ac:dyDescent="0.25">
      <c r="A3" s="133" t="s">
        <v>200</v>
      </c>
      <c r="B3" s="80"/>
      <c r="C3" s="80"/>
      <c r="D3" s="80"/>
      <c r="E3" s="80"/>
      <c r="F3" s="80"/>
      <c r="G3" s="80"/>
      <c r="H3" s="80"/>
      <c r="I3" s="132"/>
      <c r="J3" s="132"/>
      <c r="K3" s="132"/>
      <c r="L3" s="132"/>
      <c r="M3" s="132"/>
      <c r="N3" s="132"/>
    </row>
    <row r="4" spans="1:14" ht="15.75" customHeight="1" x14ac:dyDescent="0.25">
      <c r="A4" s="259" t="s">
        <v>201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132"/>
      <c r="N4" s="132"/>
    </row>
    <row r="5" spans="1:14" ht="17.25" customHeight="1" x14ac:dyDescent="0.25">
      <c r="A5" s="259" t="s">
        <v>202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132"/>
      <c r="N5" s="132"/>
    </row>
    <row r="6" spans="1:14" ht="21" customHeight="1" x14ac:dyDescent="0.25">
      <c r="A6" s="260"/>
      <c r="B6" s="261" t="s">
        <v>203</v>
      </c>
      <c r="C6" s="261"/>
      <c r="D6" s="261"/>
      <c r="E6" s="261"/>
      <c r="F6" s="261"/>
      <c r="G6" s="261"/>
      <c r="H6" s="261"/>
      <c r="I6" s="261"/>
      <c r="J6" s="261"/>
      <c r="K6" s="259"/>
      <c r="L6" s="259"/>
      <c r="M6" s="132"/>
      <c r="N6" s="132"/>
    </row>
    <row r="7" spans="1:14" ht="40.5" customHeight="1" x14ac:dyDescent="0.25">
      <c r="A7" s="260"/>
      <c r="B7" s="261" t="s">
        <v>204</v>
      </c>
      <c r="C7" s="261"/>
      <c r="D7" s="261"/>
      <c r="E7" s="261"/>
      <c r="F7" s="261"/>
      <c r="G7" s="261"/>
      <c r="H7" s="261"/>
      <c r="I7" s="261"/>
      <c r="J7" s="261"/>
      <c r="K7" s="259"/>
      <c r="L7" s="259"/>
      <c r="M7" s="132"/>
      <c r="N7" s="132"/>
    </row>
    <row r="8" spans="1:14" ht="18.75" customHeight="1" x14ac:dyDescent="0.25">
      <c r="A8" s="260"/>
      <c r="B8" s="262" t="s">
        <v>205</v>
      </c>
      <c r="C8" s="263"/>
      <c r="D8" s="263"/>
      <c r="E8" s="263"/>
      <c r="F8" s="263"/>
      <c r="G8" s="263"/>
      <c r="H8" s="263"/>
      <c r="I8" s="263"/>
      <c r="J8" s="263"/>
      <c r="K8" s="259"/>
      <c r="L8" s="259"/>
      <c r="M8" s="132"/>
      <c r="N8" s="132"/>
    </row>
    <row r="9" spans="1:14" ht="14.25" customHeight="1" x14ac:dyDescent="0.25">
      <c r="A9" s="260"/>
      <c r="B9" s="264"/>
      <c r="C9" s="265"/>
      <c r="D9" s="265"/>
      <c r="E9" s="265"/>
      <c r="F9" s="265"/>
      <c r="G9" s="265"/>
      <c r="H9" s="265"/>
      <c r="I9" s="265"/>
      <c r="J9" s="265"/>
      <c r="K9" s="259"/>
      <c r="L9" s="259"/>
      <c r="M9" s="132"/>
      <c r="N9" s="132"/>
    </row>
    <row r="10" spans="1:14" x14ac:dyDescent="0.25">
      <c r="A10" s="266" t="s">
        <v>206</v>
      </c>
      <c r="B10" s="266"/>
      <c r="C10" s="266"/>
      <c r="D10" s="266"/>
      <c r="E10" s="266"/>
      <c r="F10" s="265"/>
      <c r="G10" s="265"/>
      <c r="H10" s="265"/>
      <c r="I10" s="265"/>
      <c r="J10" s="265"/>
      <c r="K10" s="259"/>
      <c r="L10" s="259"/>
      <c r="M10" s="132"/>
      <c r="N10" s="132"/>
    </row>
    <row r="11" spans="1:14" x14ac:dyDescent="0.25">
      <c r="A11" s="260"/>
      <c r="B11" s="264"/>
      <c r="C11" s="265"/>
      <c r="D11" s="265"/>
      <c r="E11" s="265"/>
      <c r="F11" s="265"/>
      <c r="G11" s="265"/>
      <c r="H11" s="265"/>
      <c r="I11" s="265"/>
      <c r="J11" s="265"/>
      <c r="K11" s="259"/>
      <c r="L11" s="259"/>
      <c r="M11" s="132"/>
      <c r="N11" s="132"/>
    </row>
    <row r="12" spans="1:14" x14ac:dyDescent="0.25">
      <c r="A12" s="267" t="s">
        <v>207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59"/>
      <c r="L12" s="259"/>
      <c r="M12" s="132"/>
      <c r="N12" s="132"/>
    </row>
    <row r="13" spans="1:14" x14ac:dyDescent="0.25">
      <c r="A13" s="268"/>
      <c r="B13" s="268"/>
      <c r="C13" s="268"/>
      <c r="D13" s="268"/>
      <c r="E13" s="268"/>
      <c r="F13" s="268"/>
      <c r="G13" s="268"/>
      <c r="H13" s="268"/>
      <c r="I13" s="268"/>
      <c r="J13" s="268"/>
      <c r="K13" s="259"/>
      <c r="L13" s="259"/>
      <c r="M13" s="132"/>
      <c r="N13" s="132"/>
    </row>
    <row r="14" spans="1:14" x14ac:dyDescent="0.25">
      <c r="A14" s="268"/>
      <c r="B14" s="268"/>
      <c r="C14" s="268"/>
      <c r="D14" s="268"/>
      <c r="E14" s="268"/>
      <c r="F14" s="268"/>
      <c r="G14" s="268"/>
      <c r="H14" s="268"/>
      <c r="I14" s="268"/>
      <c r="J14" s="268"/>
      <c r="K14" s="259"/>
      <c r="L14" s="259"/>
      <c r="M14" s="132"/>
      <c r="N14" s="132"/>
    </row>
    <row r="15" spans="1:14" x14ac:dyDescent="0.25">
      <c r="A15" s="268"/>
      <c r="B15" s="268"/>
      <c r="C15" s="268"/>
      <c r="D15" s="268"/>
      <c r="E15" s="268"/>
      <c r="F15" s="268"/>
      <c r="G15" s="268"/>
      <c r="H15" s="268"/>
      <c r="I15" s="268"/>
      <c r="J15" s="268"/>
      <c r="K15" s="259"/>
      <c r="L15" s="259"/>
      <c r="M15" s="132"/>
      <c r="N15" s="132"/>
    </row>
    <row r="16" spans="1:14" x14ac:dyDescent="0.25">
      <c r="A16" s="268"/>
      <c r="B16" s="268"/>
      <c r="C16" s="268"/>
      <c r="D16" s="268"/>
      <c r="E16" s="268"/>
      <c r="F16" s="268"/>
      <c r="G16" s="268"/>
      <c r="H16" s="268"/>
      <c r="I16" s="268"/>
      <c r="J16" s="268"/>
      <c r="K16" s="259"/>
      <c r="L16" s="259"/>
      <c r="M16" s="132"/>
      <c r="N16" s="132"/>
    </row>
    <row r="17" spans="1:14" x14ac:dyDescent="0.25">
      <c r="A17" s="268"/>
      <c r="B17" s="268"/>
      <c r="C17" s="268"/>
      <c r="D17" s="268"/>
      <c r="E17" s="268"/>
      <c r="F17" s="268"/>
      <c r="G17" s="268"/>
      <c r="H17" s="268"/>
      <c r="I17" s="268"/>
      <c r="J17" s="268"/>
      <c r="K17" s="259"/>
      <c r="L17" s="259"/>
      <c r="M17" s="132"/>
      <c r="N17" s="132"/>
    </row>
    <row r="18" spans="1:14" x14ac:dyDescent="0.25">
      <c r="A18" s="268"/>
      <c r="B18" s="268"/>
      <c r="C18" s="268"/>
      <c r="D18" s="268"/>
      <c r="E18" s="268"/>
      <c r="F18" s="268"/>
      <c r="G18" s="268"/>
      <c r="H18" s="268"/>
      <c r="I18" s="268"/>
      <c r="J18" s="268"/>
      <c r="K18" s="259"/>
      <c r="L18" s="259"/>
      <c r="M18" s="132"/>
      <c r="N18" s="132"/>
    </row>
    <row r="19" spans="1:14" x14ac:dyDescent="0.25">
      <c r="A19" s="268"/>
      <c r="B19" s="268"/>
      <c r="C19" s="268"/>
      <c r="D19" s="268"/>
      <c r="E19" s="268"/>
      <c r="F19" s="268"/>
      <c r="G19" s="268"/>
      <c r="H19" s="268"/>
      <c r="I19" s="268"/>
      <c r="J19" s="268"/>
      <c r="K19" s="259"/>
      <c r="L19" s="259"/>
      <c r="M19" s="132"/>
      <c r="N19" s="132"/>
    </row>
    <row r="20" spans="1:14" x14ac:dyDescent="0.25">
      <c r="A20" s="259" t="s">
        <v>208</v>
      </c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132"/>
      <c r="N20" s="132"/>
    </row>
    <row r="21" spans="1:14" x14ac:dyDescent="0.25">
      <c r="A21" s="259" t="s">
        <v>209</v>
      </c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132"/>
      <c r="N21" s="132"/>
    </row>
    <row r="22" spans="1:14" x14ac:dyDescent="0.25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132"/>
      <c r="N22" s="132"/>
    </row>
    <row r="23" spans="1:14" x14ac:dyDescent="0.25">
      <c r="A23" s="269" t="s">
        <v>210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132"/>
      <c r="N23" s="132"/>
    </row>
    <row r="24" spans="1:14" x14ac:dyDescent="0.25">
      <c r="A24" s="269" t="s">
        <v>211</v>
      </c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132"/>
      <c r="N24" s="132"/>
    </row>
    <row r="25" spans="1:14" x14ac:dyDescent="0.25">
      <c r="A25" s="269" t="s">
        <v>212</v>
      </c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132"/>
      <c r="N25" s="132"/>
    </row>
    <row r="26" spans="1:14" x14ac:dyDescent="0.25">
      <c r="A26" s="269" t="s">
        <v>213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132"/>
      <c r="N26" s="132"/>
    </row>
    <row r="27" spans="1:14" ht="15.75" x14ac:dyDescent="0.25">
      <c r="A27" s="270"/>
      <c r="B27" s="260"/>
      <c r="C27" s="260"/>
      <c r="D27" s="260"/>
      <c r="E27" s="271"/>
      <c r="F27" s="271"/>
      <c r="G27" s="260"/>
      <c r="H27" s="260"/>
      <c r="I27" s="271"/>
      <c r="J27" s="260"/>
      <c r="K27" s="271"/>
      <c r="L27" s="271"/>
      <c r="M27" s="132"/>
      <c r="N27" s="132"/>
    </row>
    <row r="28" spans="1:14" x14ac:dyDescent="0.25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1:14" x14ac:dyDescent="0.25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14" ht="12.75" customHeight="1" x14ac:dyDescent="0.25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</row>
    <row r="31" spans="1:14" hidden="1" x14ac:dyDescent="0.25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</row>
    <row r="32" spans="1:14" ht="12" customHeight="1" x14ac:dyDescent="0.25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</row>
    <row r="33" spans="1:14" hidden="1" x14ac:dyDescent="0.25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</row>
    <row r="34" spans="1:14" ht="26.25" customHeight="1" x14ac:dyDescent="0.25">
      <c r="A34" s="162" t="s">
        <v>214</v>
      </c>
      <c r="B34" s="163"/>
      <c r="C34" s="163"/>
      <c r="D34" s="163"/>
      <c r="E34" s="163"/>
      <c r="F34" s="163"/>
      <c r="G34" s="163"/>
      <c r="H34" s="164"/>
      <c r="I34" s="134">
        <v>4172490.32</v>
      </c>
      <c r="J34" s="132"/>
      <c r="K34" s="132"/>
      <c r="L34" s="132"/>
      <c r="M34" s="132"/>
      <c r="N34" s="132"/>
    </row>
    <row r="35" spans="1:14" x14ac:dyDescent="0.25">
      <c r="A35" s="152" t="s">
        <v>215</v>
      </c>
      <c r="B35" s="153"/>
      <c r="C35" s="153"/>
      <c r="D35" s="153"/>
      <c r="E35" s="153"/>
      <c r="F35" s="153"/>
      <c r="G35" s="153"/>
      <c r="H35" s="154"/>
      <c r="I35" s="158">
        <v>4172490.32</v>
      </c>
      <c r="J35" s="132"/>
      <c r="K35" s="132"/>
      <c r="L35" s="132"/>
      <c r="M35" s="132"/>
      <c r="N35" s="132"/>
    </row>
    <row r="36" spans="1:14" x14ac:dyDescent="0.25">
      <c r="A36" s="155"/>
      <c r="B36" s="156"/>
      <c r="C36" s="156"/>
      <c r="D36" s="156"/>
      <c r="E36" s="156"/>
      <c r="F36" s="156"/>
      <c r="G36" s="156"/>
      <c r="H36" s="157"/>
      <c r="I36" s="159"/>
      <c r="J36" s="132"/>
      <c r="K36" s="132"/>
      <c r="L36" s="132"/>
      <c r="M36" s="132"/>
      <c r="N36" s="132"/>
    </row>
    <row r="37" spans="1:14" x14ac:dyDescent="0.25">
      <c r="A37" s="152" t="s">
        <v>216</v>
      </c>
      <c r="B37" s="153"/>
      <c r="C37" s="153"/>
      <c r="D37" s="153"/>
      <c r="E37" s="153"/>
      <c r="F37" s="153"/>
      <c r="G37" s="153"/>
      <c r="H37" s="154"/>
      <c r="I37" s="158">
        <v>0</v>
      </c>
      <c r="J37" s="132"/>
      <c r="K37" s="132"/>
      <c r="L37" s="132"/>
      <c r="M37" s="132"/>
      <c r="N37" s="132"/>
    </row>
    <row r="38" spans="1:14" x14ac:dyDescent="0.25">
      <c r="A38" s="155"/>
      <c r="B38" s="156"/>
      <c r="C38" s="156"/>
      <c r="D38" s="156"/>
      <c r="E38" s="156"/>
      <c r="F38" s="156"/>
      <c r="G38" s="156"/>
      <c r="H38" s="157"/>
      <c r="I38" s="159"/>
      <c r="J38" s="132"/>
      <c r="K38" s="132"/>
      <c r="L38" s="132"/>
      <c r="M38" s="132"/>
      <c r="N38" s="132"/>
    </row>
    <row r="39" spans="1:14" x14ac:dyDescent="0.25">
      <c r="A39" s="152" t="s">
        <v>217</v>
      </c>
      <c r="B39" s="153"/>
      <c r="C39" s="153"/>
      <c r="D39" s="153"/>
      <c r="E39" s="153"/>
      <c r="F39" s="153"/>
      <c r="G39" s="153"/>
      <c r="H39" s="154"/>
      <c r="I39" s="158">
        <v>0</v>
      </c>
      <c r="J39" s="132"/>
      <c r="K39" s="132"/>
      <c r="L39" s="132"/>
      <c r="M39" s="132"/>
      <c r="N39" s="132"/>
    </row>
    <row r="40" spans="1:14" x14ac:dyDescent="0.25">
      <c r="A40" s="155"/>
      <c r="B40" s="156"/>
      <c r="C40" s="156"/>
      <c r="D40" s="156"/>
      <c r="E40" s="156"/>
      <c r="F40" s="156"/>
      <c r="G40" s="156"/>
      <c r="H40" s="157"/>
      <c r="I40" s="159"/>
      <c r="J40" s="132"/>
      <c r="K40" s="132"/>
      <c r="L40" s="132"/>
      <c r="M40" s="132"/>
      <c r="N40" s="132"/>
    </row>
    <row r="41" spans="1:14" ht="18.75" customHeight="1" x14ac:dyDescent="0.25">
      <c r="A41" s="166" t="s">
        <v>218</v>
      </c>
      <c r="B41" s="167"/>
      <c r="C41" s="167"/>
      <c r="D41" s="167"/>
      <c r="E41" s="167"/>
      <c r="F41" s="167"/>
      <c r="G41" s="167"/>
      <c r="H41" s="168"/>
      <c r="I41" s="134">
        <v>3198082.36</v>
      </c>
      <c r="J41" s="132"/>
      <c r="K41" s="132"/>
      <c r="L41" s="132"/>
      <c r="M41" s="132"/>
      <c r="N41" s="132"/>
    </row>
    <row r="42" spans="1:14" x14ac:dyDescent="0.25">
      <c r="A42" s="166" t="s">
        <v>219</v>
      </c>
      <c r="B42" s="167"/>
      <c r="C42" s="167"/>
      <c r="D42" s="167"/>
      <c r="E42" s="167"/>
      <c r="F42" s="167"/>
      <c r="G42" s="167"/>
      <c r="H42" s="168"/>
      <c r="I42" s="134">
        <v>188181.78</v>
      </c>
      <c r="J42" s="132"/>
      <c r="K42" s="132"/>
      <c r="L42" s="132"/>
      <c r="M42" s="132"/>
      <c r="N42" s="132"/>
    </row>
    <row r="43" spans="1:14" x14ac:dyDescent="0.25">
      <c r="A43" s="166" t="s">
        <v>220</v>
      </c>
      <c r="B43" s="167"/>
      <c r="C43" s="167"/>
      <c r="D43" s="167"/>
      <c r="E43" s="167"/>
      <c r="F43" s="167"/>
      <c r="G43" s="167"/>
      <c r="H43" s="168"/>
      <c r="I43" s="134">
        <v>0</v>
      </c>
      <c r="J43" s="132"/>
      <c r="K43" s="132"/>
      <c r="L43" s="132"/>
      <c r="M43" s="132"/>
      <c r="N43" s="132"/>
    </row>
    <row r="44" spans="1:14" x14ac:dyDescent="0.25">
      <c r="A44" s="166" t="s">
        <v>221</v>
      </c>
      <c r="B44" s="167"/>
      <c r="C44" s="167"/>
      <c r="D44" s="167"/>
      <c r="E44" s="167"/>
      <c r="F44" s="167"/>
      <c r="G44" s="167"/>
      <c r="H44" s="168"/>
      <c r="I44" s="134">
        <v>0</v>
      </c>
      <c r="J44" s="132"/>
      <c r="K44" s="132"/>
      <c r="L44" s="132"/>
      <c r="M44" s="132"/>
      <c r="N44" s="132"/>
    </row>
    <row r="45" spans="1:14" x14ac:dyDescent="0.25">
      <c r="A45" s="135"/>
      <c r="B45" s="135"/>
      <c r="C45" s="135"/>
      <c r="D45" s="135"/>
      <c r="E45" s="135"/>
      <c r="F45" s="135"/>
      <c r="G45" s="135"/>
      <c r="H45" s="135"/>
      <c r="I45" s="136"/>
      <c r="J45" s="132"/>
      <c r="K45" s="132"/>
      <c r="L45" s="132"/>
      <c r="M45" s="132"/>
      <c r="N45" s="132"/>
    </row>
    <row r="46" spans="1:14" x14ac:dyDescent="0.25">
      <c r="A46" s="135"/>
      <c r="B46" s="169" t="s">
        <v>222</v>
      </c>
      <c r="C46" s="169"/>
      <c r="D46" s="135"/>
      <c r="E46" s="169" t="s">
        <v>223</v>
      </c>
      <c r="F46" s="169"/>
      <c r="G46" s="170" t="s">
        <v>178</v>
      </c>
      <c r="H46" s="170"/>
      <c r="I46" s="136"/>
      <c r="J46" s="132"/>
      <c r="K46" s="132"/>
      <c r="L46" s="132"/>
      <c r="M46" s="132"/>
      <c r="N46" s="132"/>
    </row>
    <row r="47" spans="1:14" x14ac:dyDescent="0.25">
      <c r="A47" s="135"/>
      <c r="B47" s="135"/>
      <c r="C47" s="135"/>
      <c r="D47" s="135"/>
      <c r="E47" s="165" t="s">
        <v>8</v>
      </c>
      <c r="F47" s="165"/>
      <c r="G47" s="165" t="s">
        <v>224</v>
      </c>
      <c r="H47" s="165"/>
      <c r="I47" s="136"/>
      <c r="J47" s="132"/>
      <c r="K47" s="132"/>
      <c r="L47" s="132"/>
      <c r="M47" s="132"/>
      <c r="N47" s="132"/>
    </row>
    <row r="48" spans="1:14" x14ac:dyDescent="0.25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</row>
    <row r="49" spans="1:14" x14ac:dyDescent="0.25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</row>
    <row r="50" spans="1:14" x14ac:dyDescent="0.25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1:14" x14ac:dyDescent="0.25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</row>
  </sheetData>
  <mergeCells count="26">
    <mergeCell ref="E47:F47"/>
    <mergeCell ref="G47:H47"/>
    <mergeCell ref="A37:H38"/>
    <mergeCell ref="I37:I38"/>
    <mergeCell ref="A39:H40"/>
    <mergeCell ref="I39:I40"/>
    <mergeCell ref="A41:H41"/>
    <mergeCell ref="A42:H42"/>
    <mergeCell ref="A43:H43"/>
    <mergeCell ref="A44:H44"/>
    <mergeCell ref="B46:C46"/>
    <mergeCell ref="E46:F46"/>
    <mergeCell ref="G46:H46"/>
    <mergeCell ref="A35:H36"/>
    <mergeCell ref="I35:I36"/>
    <mergeCell ref="A1:K1"/>
    <mergeCell ref="A2:K2"/>
    <mergeCell ref="B6:J6"/>
    <mergeCell ref="B7:J7"/>
    <mergeCell ref="B8:J8"/>
    <mergeCell ref="A12:J19"/>
    <mergeCell ref="A23:L23"/>
    <mergeCell ref="A24:L24"/>
    <mergeCell ref="A25:L25"/>
    <mergeCell ref="A26:L26"/>
    <mergeCell ref="A34:H34"/>
  </mergeCells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D7" sqref="D7"/>
    </sheetView>
  </sheetViews>
  <sheetFormatPr defaultRowHeight="15" x14ac:dyDescent="0.25"/>
  <cols>
    <col min="1" max="1" width="3.42578125" customWidth="1"/>
    <col min="2" max="2" width="9.7109375" customWidth="1"/>
    <col min="3" max="3" width="56.85546875" customWidth="1"/>
    <col min="4" max="4" width="23.5703125" customWidth="1"/>
  </cols>
  <sheetData>
    <row r="1" spans="1:9" x14ac:dyDescent="0.25">
      <c r="A1" s="101"/>
      <c r="B1" s="102"/>
      <c r="C1" s="103" t="s">
        <v>159</v>
      </c>
      <c r="D1" s="104"/>
      <c r="E1" s="101"/>
      <c r="F1" s="101"/>
      <c r="G1" s="101"/>
      <c r="H1" s="101"/>
      <c r="I1" s="101"/>
    </row>
    <row r="2" spans="1:9" x14ac:dyDescent="0.25">
      <c r="A2" s="101"/>
      <c r="B2" s="102"/>
      <c r="C2" s="105" t="s">
        <v>198</v>
      </c>
      <c r="D2" s="104"/>
      <c r="E2" s="101"/>
      <c r="F2" s="101"/>
      <c r="G2" s="101"/>
      <c r="H2" s="101"/>
      <c r="I2" s="101"/>
    </row>
    <row r="3" spans="1:9" x14ac:dyDescent="0.25">
      <c r="A3" s="101"/>
      <c r="B3" s="102"/>
      <c r="C3" s="105" t="s">
        <v>160</v>
      </c>
      <c r="D3" s="104"/>
      <c r="E3" s="101"/>
      <c r="F3" s="101"/>
      <c r="G3" s="101"/>
      <c r="H3" s="101"/>
      <c r="I3" s="101"/>
    </row>
    <row r="4" spans="1:9" ht="48" customHeight="1" x14ac:dyDescent="0.25">
      <c r="A4" s="101"/>
      <c r="B4" s="106" t="s">
        <v>161</v>
      </c>
      <c r="C4" s="106" t="s">
        <v>24</v>
      </c>
      <c r="D4" s="107" t="s">
        <v>162</v>
      </c>
      <c r="E4" s="101"/>
      <c r="F4" s="101"/>
      <c r="G4" s="101"/>
      <c r="H4" s="101"/>
      <c r="I4" s="101"/>
    </row>
    <row r="5" spans="1:9" x14ac:dyDescent="0.25">
      <c r="A5" s="101"/>
      <c r="B5" s="106">
        <v>1</v>
      </c>
      <c r="C5" s="106">
        <v>2</v>
      </c>
      <c r="D5" s="107">
        <v>3</v>
      </c>
      <c r="E5" s="101"/>
      <c r="F5" s="101"/>
      <c r="G5" s="101"/>
      <c r="H5" s="101"/>
      <c r="I5" s="101"/>
    </row>
    <row r="6" spans="1:9" ht="24.75" customHeight="1" x14ac:dyDescent="0.25">
      <c r="A6" s="101"/>
      <c r="B6" s="108"/>
      <c r="C6" s="109" t="s">
        <v>163</v>
      </c>
      <c r="D6" s="110">
        <v>3248021.34</v>
      </c>
      <c r="E6" s="101"/>
      <c r="F6" s="101"/>
      <c r="G6" s="101"/>
      <c r="H6" s="101"/>
      <c r="I6" s="101"/>
    </row>
    <row r="7" spans="1:9" x14ac:dyDescent="0.25">
      <c r="A7" s="101"/>
      <c r="B7" s="111"/>
      <c r="C7" s="112" t="s">
        <v>25</v>
      </c>
      <c r="D7" s="113"/>
      <c r="E7" s="101"/>
      <c r="F7" s="101"/>
      <c r="G7" s="101"/>
      <c r="H7" s="101"/>
      <c r="I7" s="101"/>
    </row>
    <row r="8" spans="1:9" ht="18.75" customHeight="1" x14ac:dyDescent="0.25">
      <c r="A8" s="101"/>
      <c r="B8" s="114"/>
      <c r="C8" s="112" t="s">
        <v>164</v>
      </c>
      <c r="D8" s="115">
        <v>4172490.32</v>
      </c>
      <c r="E8" s="101"/>
      <c r="F8" s="101"/>
      <c r="G8" s="101"/>
      <c r="H8" s="101"/>
      <c r="I8" s="101"/>
    </row>
    <row r="9" spans="1:9" ht="17.25" customHeight="1" x14ac:dyDescent="0.25">
      <c r="A9" s="101"/>
      <c r="B9" s="111"/>
      <c r="C9" s="119" t="s">
        <v>26</v>
      </c>
      <c r="D9" s="113"/>
      <c r="E9" s="101"/>
      <c r="F9" s="101"/>
      <c r="G9" s="101"/>
      <c r="H9" s="101"/>
      <c r="I9" s="101"/>
    </row>
    <row r="10" spans="1:9" ht="14.25" customHeight="1" x14ac:dyDescent="0.25">
      <c r="A10" s="101"/>
      <c r="B10" s="114"/>
      <c r="C10" s="119" t="s">
        <v>165</v>
      </c>
      <c r="D10" s="115">
        <v>3198082.36</v>
      </c>
      <c r="E10" s="101"/>
      <c r="F10" s="101"/>
      <c r="G10" s="101"/>
      <c r="H10" s="101"/>
      <c r="I10" s="101"/>
    </row>
    <row r="11" spans="1:9" ht="16.5" customHeight="1" x14ac:dyDescent="0.25">
      <c r="A11" s="101"/>
      <c r="B11" s="108"/>
      <c r="C11" s="119" t="s">
        <v>166</v>
      </c>
      <c r="D11" s="110">
        <v>0</v>
      </c>
      <c r="E11" s="101"/>
      <c r="F11" s="101"/>
      <c r="G11" s="101"/>
      <c r="H11" s="101"/>
      <c r="I11" s="101"/>
    </row>
    <row r="12" spans="1:9" ht="14.25" customHeight="1" x14ac:dyDescent="0.25">
      <c r="A12" s="101"/>
      <c r="B12" s="111"/>
      <c r="C12" s="119" t="s">
        <v>26</v>
      </c>
      <c r="D12" s="113"/>
      <c r="E12" s="101"/>
      <c r="F12" s="101"/>
      <c r="G12" s="101"/>
      <c r="H12" s="101"/>
      <c r="I12" s="101"/>
    </row>
    <row r="13" spans="1:9" x14ac:dyDescent="0.25">
      <c r="A13" s="101"/>
      <c r="B13" s="114"/>
      <c r="C13" s="119" t="s">
        <v>165</v>
      </c>
      <c r="D13" s="115">
        <v>0</v>
      </c>
      <c r="E13" s="101"/>
      <c r="F13" s="101"/>
      <c r="G13" s="101"/>
      <c r="H13" s="101"/>
      <c r="I13" s="101"/>
    </row>
    <row r="14" spans="1:9" ht="18" customHeight="1" x14ac:dyDescent="0.25">
      <c r="A14" s="101"/>
      <c r="B14" s="108"/>
      <c r="C14" s="109" t="s">
        <v>167</v>
      </c>
      <c r="D14" s="116">
        <v>4907.17</v>
      </c>
      <c r="E14" s="101"/>
      <c r="F14" s="101"/>
      <c r="G14" s="101"/>
      <c r="H14" s="101"/>
      <c r="I14" s="101"/>
    </row>
    <row r="15" spans="1:9" x14ac:dyDescent="0.25">
      <c r="A15" s="101"/>
      <c r="B15" s="111"/>
      <c r="C15" s="112" t="s">
        <v>25</v>
      </c>
      <c r="D15" s="113"/>
      <c r="E15" s="101"/>
      <c r="F15" s="101"/>
      <c r="G15" s="101"/>
      <c r="H15" s="101"/>
      <c r="I15" s="101"/>
    </row>
    <row r="16" spans="1:9" ht="15" customHeight="1" x14ac:dyDescent="0.25">
      <c r="A16" s="101"/>
      <c r="B16" s="114"/>
      <c r="C16" s="112" t="s">
        <v>168</v>
      </c>
      <c r="D16" s="115">
        <v>4907.17</v>
      </c>
      <c r="E16" s="101"/>
      <c r="F16" s="101"/>
      <c r="G16" s="101"/>
      <c r="H16" s="101"/>
      <c r="I16" s="101"/>
    </row>
    <row r="17" spans="1:9" x14ac:dyDescent="0.25">
      <c r="A17" s="101"/>
      <c r="B17" s="111"/>
      <c r="C17" s="119" t="s">
        <v>26</v>
      </c>
      <c r="D17" s="113"/>
      <c r="E17" s="101"/>
      <c r="F17" s="101"/>
      <c r="G17" s="101"/>
      <c r="H17" s="101"/>
      <c r="I17" s="101"/>
    </row>
    <row r="18" spans="1:9" ht="16.5" customHeight="1" x14ac:dyDescent="0.25">
      <c r="A18" s="101"/>
      <c r="B18" s="114"/>
      <c r="C18" s="119" t="s">
        <v>169</v>
      </c>
      <c r="D18" s="115">
        <v>4907.17</v>
      </c>
      <c r="E18" s="101"/>
      <c r="F18" s="101"/>
      <c r="G18" s="101"/>
      <c r="H18" s="101"/>
      <c r="I18" s="101"/>
    </row>
    <row r="19" spans="1:9" ht="27.75" customHeight="1" x14ac:dyDescent="0.25">
      <c r="A19" s="101"/>
      <c r="B19" s="108"/>
      <c r="C19" s="119" t="s">
        <v>170</v>
      </c>
      <c r="D19" s="110">
        <v>0</v>
      </c>
      <c r="E19" s="101"/>
      <c r="F19" s="101"/>
      <c r="G19" s="101"/>
      <c r="H19" s="101"/>
      <c r="I19" s="101"/>
    </row>
    <row r="20" spans="1:9" ht="16.5" customHeight="1" x14ac:dyDescent="0.25">
      <c r="A20" s="101"/>
      <c r="B20" s="108"/>
      <c r="C20" s="112" t="s">
        <v>171</v>
      </c>
      <c r="D20" s="110">
        <v>0</v>
      </c>
      <c r="E20" s="101"/>
      <c r="F20" s="101"/>
      <c r="G20" s="101"/>
      <c r="H20" s="101"/>
      <c r="I20" s="101"/>
    </row>
    <row r="21" spans="1:9" ht="18" customHeight="1" x14ac:dyDescent="0.25">
      <c r="A21" s="101"/>
      <c r="B21" s="108"/>
      <c r="C21" s="112" t="s">
        <v>172</v>
      </c>
      <c r="D21" s="110">
        <v>0</v>
      </c>
      <c r="E21" s="101"/>
      <c r="F21" s="101"/>
      <c r="G21" s="101"/>
      <c r="H21" s="101"/>
      <c r="I21" s="101"/>
    </row>
    <row r="22" spans="1:9" ht="19.5" customHeight="1" x14ac:dyDescent="0.25">
      <c r="A22" s="101"/>
      <c r="B22" s="108"/>
      <c r="C22" s="112" t="s">
        <v>173</v>
      </c>
      <c r="D22" s="117">
        <v>0</v>
      </c>
      <c r="E22" s="101"/>
      <c r="F22" s="101"/>
      <c r="G22" s="101"/>
      <c r="H22" s="101"/>
      <c r="I22" s="101"/>
    </row>
    <row r="23" spans="1:9" ht="15" customHeight="1" x14ac:dyDescent="0.25">
      <c r="A23" s="101"/>
      <c r="B23" s="108"/>
      <c r="C23" s="109" t="s">
        <v>174</v>
      </c>
      <c r="D23" s="110">
        <v>21762.81</v>
      </c>
      <c r="E23" s="101"/>
      <c r="F23" s="101"/>
      <c r="G23" s="101"/>
      <c r="H23" s="101"/>
      <c r="I23" s="101"/>
    </row>
    <row r="24" spans="1:9" x14ac:dyDescent="0.25">
      <c r="A24" s="101"/>
      <c r="B24" s="111"/>
      <c r="C24" s="112" t="s">
        <v>25</v>
      </c>
      <c r="D24" s="113"/>
      <c r="E24" s="101"/>
      <c r="F24" s="101"/>
      <c r="G24" s="101"/>
      <c r="H24" s="101"/>
      <c r="I24" s="101"/>
    </row>
    <row r="25" spans="1:9" ht="12.75" customHeight="1" x14ac:dyDescent="0.25">
      <c r="A25" s="101"/>
      <c r="B25" s="114"/>
      <c r="C25" s="112" t="s">
        <v>175</v>
      </c>
      <c r="D25" s="115">
        <v>0</v>
      </c>
      <c r="E25" s="101"/>
      <c r="F25" s="101"/>
      <c r="G25" s="101"/>
      <c r="H25" s="101"/>
      <c r="I25" s="101"/>
    </row>
    <row r="26" spans="1:9" ht="18" customHeight="1" x14ac:dyDescent="0.25">
      <c r="A26" s="101"/>
      <c r="B26" s="108"/>
      <c r="C26" s="112" t="s">
        <v>176</v>
      </c>
      <c r="D26" s="110">
        <v>21762.81</v>
      </c>
      <c r="E26" s="101"/>
      <c r="F26" s="101"/>
      <c r="G26" s="101"/>
      <c r="H26" s="101"/>
      <c r="I26" s="101"/>
    </row>
    <row r="27" spans="1:9" ht="13.5" customHeight="1" x14ac:dyDescent="0.25">
      <c r="A27" s="101"/>
      <c r="B27" s="111"/>
      <c r="C27" s="119" t="s">
        <v>26</v>
      </c>
      <c r="D27" s="113"/>
      <c r="E27" s="101"/>
      <c r="F27" s="101"/>
      <c r="G27" s="101"/>
      <c r="H27" s="101"/>
      <c r="I27" s="101"/>
    </row>
    <row r="28" spans="1:9" ht="13.5" customHeight="1" x14ac:dyDescent="0.25">
      <c r="A28" s="101"/>
      <c r="B28" s="114"/>
      <c r="C28" s="119" t="s">
        <v>177</v>
      </c>
      <c r="D28" s="115">
        <v>0</v>
      </c>
      <c r="E28" s="101"/>
      <c r="F28" s="101"/>
      <c r="G28" s="101"/>
      <c r="H28" s="101"/>
      <c r="I28" s="101"/>
    </row>
    <row r="29" spans="1:9" x14ac:dyDescent="0.25">
      <c r="A29" s="101"/>
      <c r="B29" s="102"/>
      <c r="C29" s="102"/>
      <c r="D29" s="104"/>
      <c r="E29" s="101"/>
      <c r="F29" s="101"/>
      <c r="G29" s="101"/>
      <c r="H29" s="101"/>
      <c r="I29" s="101"/>
    </row>
    <row r="30" spans="1:9" x14ac:dyDescent="0.25">
      <c r="A30" s="101"/>
      <c r="B30" s="102"/>
      <c r="C30" s="102"/>
      <c r="D30" s="104"/>
      <c r="E30" s="101"/>
      <c r="F30" s="101"/>
      <c r="G30" s="101"/>
      <c r="H30" s="101"/>
      <c r="I30" s="101"/>
    </row>
    <row r="31" spans="1:9" x14ac:dyDescent="0.25">
      <c r="A31" s="101"/>
      <c r="B31" s="101"/>
      <c r="C31" s="102"/>
      <c r="D31" s="104"/>
      <c r="E31" s="101"/>
      <c r="F31" s="101"/>
      <c r="G31" s="101"/>
      <c r="H31" s="101"/>
      <c r="I31" s="101"/>
    </row>
    <row r="32" spans="1:9" x14ac:dyDescent="0.25">
      <c r="A32" s="101"/>
      <c r="B32" s="102"/>
      <c r="C32" s="102"/>
      <c r="D32" s="104"/>
      <c r="E32" s="101"/>
      <c r="F32" s="101"/>
      <c r="G32" s="101"/>
      <c r="H32" s="101"/>
      <c r="I32" s="101"/>
    </row>
    <row r="33" spans="1:9" x14ac:dyDescent="0.25">
      <c r="A33" s="101"/>
      <c r="B33" s="102"/>
      <c r="C33" s="102"/>
      <c r="D33" s="104"/>
      <c r="E33" s="101"/>
      <c r="F33" s="101"/>
      <c r="G33" s="101"/>
      <c r="H33" s="101"/>
      <c r="I33" s="101"/>
    </row>
    <row r="34" spans="1:9" x14ac:dyDescent="0.25">
      <c r="A34" s="101"/>
      <c r="B34" s="102"/>
      <c r="C34" s="102"/>
      <c r="D34" s="104"/>
      <c r="E34" s="101"/>
      <c r="F34" s="101"/>
      <c r="G34" s="101"/>
      <c r="H34" s="101"/>
      <c r="I34" s="101"/>
    </row>
    <row r="35" spans="1:9" x14ac:dyDescent="0.25">
      <c r="A35" s="101"/>
      <c r="B35" s="102"/>
      <c r="C35" s="102"/>
      <c r="D35" s="104"/>
      <c r="E35" s="101"/>
      <c r="F35" s="101"/>
      <c r="G35" s="101"/>
      <c r="H35" s="101"/>
      <c r="I35" s="101"/>
    </row>
    <row r="36" spans="1:9" x14ac:dyDescent="0.25">
      <c r="A36" s="101"/>
      <c r="B36" s="102"/>
      <c r="C36" s="102"/>
      <c r="D36" s="104"/>
      <c r="E36" s="101"/>
      <c r="F36" s="101"/>
      <c r="G36" s="101"/>
      <c r="H36" s="101"/>
      <c r="I36" s="101"/>
    </row>
    <row r="37" spans="1:9" x14ac:dyDescent="0.25">
      <c r="A37" s="101"/>
      <c r="B37" s="102"/>
      <c r="C37" s="102"/>
      <c r="D37" s="104"/>
      <c r="E37" s="101"/>
      <c r="F37" s="101"/>
      <c r="G37" s="101"/>
      <c r="H37" s="101"/>
      <c r="I37" s="101"/>
    </row>
    <row r="38" spans="1:9" x14ac:dyDescent="0.25">
      <c r="A38" s="101"/>
      <c r="B38" s="101"/>
      <c r="C38" s="101"/>
      <c r="D38" s="118"/>
      <c r="E38" s="101"/>
      <c r="F38" s="101"/>
      <c r="G38" s="101"/>
      <c r="H38" s="101"/>
      <c r="I38" s="101"/>
    </row>
    <row r="39" spans="1:9" x14ac:dyDescent="0.25">
      <c r="A39" s="101"/>
      <c r="B39" s="101"/>
      <c r="C39" s="101"/>
      <c r="D39" s="118"/>
      <c r="E39" s="101"/>
      <c r="F39" s="101"/>
      <c r="G39" s="101"/>
      <c r="H39" s="101"/>
      <c r="I39" s="101"/>
    </row>
  </sheetData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opLeftCell="B1" workbookViewId="0">
      <selection activeCell="E30" sqref="E30"/>
    </sheetView>
  </sheetViews>
  <sheetFormatPr defaultRowHeight="12.75" x14ac:dyDescent="0.2"/>
  <cols>
    <col min="1" max="1" width="2.5703125" style="22" customWidth="1"/>
    <col min="2" max="2" width="31.85546875" style="42" customWidth="1"/>
    <col min="3" max="3" width="10.140625" style="22" customWidth="1"/>
    <col min="4" max="4" width="11" style="39" customWidth="1"/>
    <col min="5" max="5" width="10.85546875" style="39" customWidth="1"/>
    <col min="6" max="6" width="11.7109375" style="45" customWidth="1"/>
    <col min="7" max="7" width="15.28515625" style="39" customWidth="1"/>
    <col min="8" max="8" width="13" style="39" customWidth="1"/>
    <col min="9" max="9" width="10.42578125" style="39" customWidth="1"/>
    <col min="10" max="10" width="8.7109375" style="39" customWidth="1"/>
    <col min="11" max="16384" width="9.140625" style="22"/>
  </cols>
  <sheetData>
    <row r="1" spans="1:12" x14ac:dyDescent="0.2">
      <c r="B1" s="178" t="s">
        <v>153</v>
      </c>
      <c r="C1" s="178"/>
      <c r="D1" s="178"/>
      <c r="E1" s="178"/>
      <c r="F1" s="178"/>
      <c r="G1" s="178"/>
      <c r="H1" s="178"/>
      <c r="I1" s="178"/>
      <c r="J1" s="178"/>
    </row>
    <row r="2" spans="1:12" ht="20.25" customHeight="1" x14ac:dyDescent="0.2">
      <c r="B2" s="179" t="s">
        <v>27</v>
      </c>
      <c r="C2" s="179"/>
      <c r="D2" s="179"/>
      <c r="E2" s="179"/>
      <c r="F2" s="179"/>
      <c r="G2" s="179"/>
      <c r="H2" s="179"/>
      <c r="I2" s="179"/>
      <c r="J2" s="23"/>
    </row>
    <row r="3" spans="1:12" x14ac:dyDescent="0.2">
      <c r="A3" s="24" t="s">
        <v>28</v>
      </c>
      <c r="B3" s="176" t="s">
        <v>24</v>
      </c>
      <c r="C3" s="173" t="s">
        <v>29</v>
      </c>
      <c r="D3" s="173" t="s">
        <v>30</v>
      </c>
      <c r="E3" s="173" t="s">
        <v>31</v>
      </c>
      <c r="F3" s="173"/>
      <c r="G3" s="173"/>
      <c r="H3" s="173"/>
      <c r="I3" s="173"/>
      <c r="J3" s="173"/>
    </row>
    <row r="4" spans="1:12" ht="11.25" customHeight="1" x14ac:dyDescent="0.2">
      <c r="B4" s="176"/>
      <c r="C4" s="173"/>
      <c r="D4" s="173"/>
      <c r="E4" s="173" t="s">
        <v>32</v>
      </c>
      <c r="F4" s="173" t="s">
        <v>26</v>
      </c>
      <c r="G4" s="173"/>
      <c r="H4" s="173"/>
      <c r="I4" s="173"/>
      <c r="J4" s="173"/>
    </row>
    <row r="5" spans="1:12" ht="63" customHeight="1" x14ac:dyDescent="0.2">
      <c r="B5" s="176"/>
      <c r="C5" s="173"/>
      <c r="D5" s="173"/>
      <c r="E5" s="173"/>
      <c r="F5" s="180" t="s">
        <v>33</v>
      </c>
      <c r="G5" s="181" t="s">
        <v>34</v>
      </c>
      <c r="H5" s="173" t="s">
        <v>35</v>
      </c>
      <c r="I5" s="173" t="s">
        <v>36</v>
      </c>
      <c r="J5" s="173"/>
    </row>
    <row r="6" spans="1:12" ht="36.75" customHeight="1" x14ac:dyDescent="0.2">
      <c r="B6" s="176"/>
      <c r="C6" s="173"/>
      <c r="D6" s="173"/>
      <c r="E6" s="173"/>
      <c r="F6" s="180"/>
      <c r="G6" s="181"/>
      <c r="H6" s="173"/>
      <c r="I6" s="25" t="s">
        <v>32</v>
      </c>
      <c r="J6" s="25" t="s">
        <v>37</v>
      </c>
    </row>
    <row r="7" spans="1:12" x14ac:dyDescent="0.2">
      <c r="B7" s="26">
        <v>1</v>
      </c>
      <c r="C7" s="25">
        <v>2</v>
      </c>
      <c r="D7" s="25">
        <v>3</v>
      </c>
      <c r="E7" s="25">
        <v>4</v>
      </c>
      <c r="F7" s="27">
        <v>5</v>
      </c>
      <c r="G7" s="25">
        <v>6</v>
      </c>
      <c r="H7" s="25">
        <v>7</v>
      </c>
      <c r="I7" s="25">
        <v>8</v>
      </c>
      <c r="J7" s="25">
        <v>9</v>
      </c>
    </row>
    <row r="8" spans="1:12" ht="15.75" customHeight="1" x14ac:dyDescent="0.2">
      <c r="B8" s="26" t="s">
        <v>38</v>
      </c>
      <c r="C8" s="25">
        <v>100</v>
      </c>
      <c r="D8" s="25" t="s">
        <v>39</v>
      </c>
      <c r="E8" s="28">
        <f>F8+G8+H8+I8</f>
        <v>5487012.2199999997</v>
      </c>
      <c r="F8" s="29">
        <f>F11</f>
        <v>5060328.83</v>
      </c>
      <c r="G8" s="28">
        <f>G15</f>
        <v>426552.1</v>
      </c>
      <c r="H8" s="28">
        <f>H15</f>
        <v>0</v>
      </c>
      <c r="I8" s="28">
        <f>I9+I11+I12+I13+I16+I17</f>
        <v>131.29</v>
      </c>
      <c r="J8" s="28">
        <f>J11+J16</f>
        <v>0</v>
      </c>
    </row>
    <row r="9" spans="1:12" ht="18.75" customHeight="1" x14ac:dyDescent="0.2">
      <c r="B9" s="26" t="s">
        <v>26</v>
      </c>
      <c r="C9" s="173">
        <v>110</v>
      </c>
      <c r="D9" s="177"/>
      <c r="E9" s="172">
        <f>I9</f>
        <v>0</v>
      </c>
      <c r="F9" s="174" t="s">
        <v>39</v>
      </c>
      <c r="G9" s="172" t="s">
        <v>39</v>
      </c>
      <c r="H9" s="172" t="s">
        <v>39</v>
      </c>
      <c r="I9" s="172"/>
      <c r="J9" s="172" t="s">
        <v>39</v>
      </c>
    </row>
    <row r="10" spans="1:12" ht="18" customHeight="1" x14ac:dyDescent="0.2">
      <c r="B10" s="26" t="s">
        <v>40</v>
      </c>
      <c r="C10" s="173"/>
      <c r="D10" s="177"/>
      <c r="E10" s="172"/>
      <c r="F10" s="174"/>
      <c r="G10" s="172"/>
      <c r="H10" s="172"/>
      <c r="I10" s="172"/>
      <c r="J10" s="172"/>
    </row>
    <row r="11" spans="1:12" ht="21" customHeight="1" x14ac:dyDescent="0.2">
      <c r="B11" s="26" t="s">
        <v>41</v>
      </c>
      <c r="C11" s="25">
        <v>120</v>
      </c>
      <c r="D11" s="30">
        <v>130</v>
      </c>
      <c r="E11" s="28">
        <f>F11+I11</f>
        <v>5060328.83</v>
      </c>
      <c r="F11" s="29">
        <v>5060328.83</v>
      </c>
      <c r="G11" s="28" t="s">
        <v>39</v>
      </c>
      <c r="H11" s="28" t="s">
        <v>39</v>
      </c>
      <c r="I11" s="28"/>
      <c r="J11" s="28"/>
    </row>
    <row r="12" spans="1:12" ht="25.5" x14ac:dyDescent="0.2">
      <c r="B12" s="26" t="s">
        <v>42</v>
      </c>
      <c r="C12" s="25">
        <v>130</v>
      </c>
      <c r="D12" s="30">
        <v>140</v>
      </c>
      <c r="E12" s="28">
        <f>I12</f>
        <v>0</v>
      </c>
      <c r="F12" s="29" t="s">
        <v>39</v>
      </c>
      <c r="G12" s="28" t="s">
        <v>39</v>
      </c>
      <c r="H12" s="28" t="s">
        <v>39</v>
      </c>
      <c r="I12" s="28"/>
      <c r="J12" s="28" t="s">
        <v>39</v>
      </c>
      <c r="L12" s="31"/>
    </row>
    <row r="13" spans="1:12" x14ac:dyDescent="0.2">
      <c r="B13" s="176" t="s">
        <v>43</v>
      </c>
      <c r="C13" s="173">
        <v>140</v>
      </c>
      <c r="D13" s="177">
        <v>155</v>
      </c>
      <c r="E13" s="172">
        <f>I13</f>
        <v>131.29</v>
      </c>
      <c r="F13" s="174" t="s">
        <v>39</v>
      </c>
      <c r="G13" s="172" t="s">
        <v>39</v>
      </c>
      <c r="H13" s="172" t="s">
        <v>39</v>
      </c>
      <c r="I13" s="172">
        <v>131.29</v>
      </c>
      <c r="J13" s="172" t="s">
        <v>39</v>
      </c>
    </row>
    <row r="14" spans="1:12" x14ac:dyDescent="0.2">
      <c r="B14" s="176"/>
      <c r="C14" s="173"/>
      <c r="D14" s="177"/>
      <c r="E14" s="172"/>
      <c r="F14" s="174"/>
      <c r="G14" s="172"/>
      <c r="H14" s="172"/>
      <c r="I14" s="172"/>
      <c r="J14" s="172"/>
    </row>
    <row r="15" spans="1:12" ht="25.5" x14ac:dyDescent="0.2">
      <c r="B15" s="26" t="s">
        <v>44</v>
      </c>
      <c r="C15" s="25">
        <v>150</v>
      </c>
      <c r="D15" s="30">
        <v>152</v>
      </c>
      <c r="E15" s="28">
        <f>G15+H15</f>
        <v>426552.1</v>
      </c>
      <c r="F15" s="29" t="s">
        <v>39</v>
      </c>
      <c r="G15" s="28">
        <v>426552.1</v>
      </c>
      <c r="H15" s="28">
        <f>H18</f>
        <v>0</v>
      </c>
      <c r="I15" s="28" t="s">
        <v>39</v>
      </c>
      <c r="J15" s="28" t="s">
        <v>39</v>
      </c>
    </row>
    <row r="16" spans="1:12" ht="18.75" customHeight="1" x14ac:dyDescent="0.2">
      <c r="B16" s="26" t="s">
        <v>45</v>
      </c>
      <c r="C16" s="25">
        <v>160</v>
      </c>
      <c r="D16" s="30">
        <v>120</v>
      </c>
      <c r="E16" s="28">
        <f>I16</f>
        <v>0</v>
      </c>
      <c r="F16" s="29" t="s">
        <v>39</v>
      </c>
      <c r="G16" s="28" t="s">
        <v>39</v>
      </c>
      <c r="H16" s="28" t="s">
        <v>39</v>
      </c>
      <c r="I16" s="28"/>
      <c r="J16" s="28"/>
    </row>
    <row r="17" spans="2:14" ht="20.25" customHeight="1" x14ac:dyDescent="0.2">
      <c r="B17" s="26" t="s">
        <v>46</v>
      </c>
      <c r="C17" s="25">
        <v>180</v>
      </c>
      <c r="D17" s="30" t="s">
        <v>39</v>
      </c>
      <c r="E17" s="28">
        <f>I17</f>
        <v>0</v>
      </c>
      <c r="F17" s="29" t="s">
        <v>39</v>
      </c>
      <c r="G17" s="28" t="s">
        <v>39</v>
      </c>
      <c r="H17" s="28" t="s">
        <v>39</v>
      </c>
      <c r="I17" s="28"/>
      <c r="J17" s="28" t="s">
        <v>39</v>
      </c>
    </row>
    <row r="18" spans="2:14" ht="23.25" customHeight="1" x14ac:dyDescent="0.2">
      <c r="B18" s="26" t="s">
        <v>47</v>
      </c>
      <c r="C18" s="25">
        <v>200</v>
      </c>
      <c r="D18" s="30" t="s">
        <v>39</v>
      </c>
      <c r="E18" s="28">
        <f>F18+G18+H18+I18</f>
        <v>5525663.5899999999</v>
      </c>
      <c r="F18" s="29">
        <f>F19+F22+F26+F29+F30+F41</f>
        <v>5098959.26</v>
      </c>
      <c r="G18" s="28">
        <f>G19+G22+G26+G29+G30+G41</f>
        <v>426552.1</v>
      </c>
      <c r="H18" s="28">
        <f>H19+H22+H24+H26+H29+H30+H41</f>
        <v>0</v>
      </c>
      <c r="I18" s="28">
        <f>I19+I22+I24+I26+I29+I30+I41</f>
        <v>152.22999999999999</v>
      </c>
      <c r="J18" s="28">
        <f>J19+J22+J24+J26+J29+J30+J41</f>
        <v>0</v>
      </c>
    </row>
    <row r="19" spans="2:14" ht="25.5" x14ac:dyDescent="0.2">
      <c r="B19" s="26" t="s">
        <v>48</v>
      </c>
      <c r="C19" s="25">
        <v>210</v>
      </c>
      <c r="D19" s="30"/>
      <c r="E19" s="28">
        <f>F19+G19+H19+I19</f>
        <v>4731738.41</v>
      </c>
      <c r="F19" s="29">
        <f>F20</f>
        <v>4731738.41</v>
      </c>
      <c r="G19" s="28">
        <f>G20</f>
        <v>0</v>
      </c>
      <c r="H19" s="28">
        <f>H20</f>
        <v>0</v>
      </c>
      <c r="I19" s="28">
        <f>I20</f>
        <v>0</v>
      </c>
      <c r="J19" s="28">
        <f>J20</f>
        <v>0</v>
      </c>
    </row>
    <row r="20" spans="2:14" x14ac:dyDescent="0.2">
      <c r="B20" s="26" t="s">
        <v>25</v>
      </c>
      <c r="C20" s="173">
        <v>211</v>
      </c>
      <c r="D20" s="177">
        <v>211.21299999999999</v>
      </c>
      <c r="E20" s="172">
        <f>F20+G20+H20+I20</f>
        <v>4731738.41</v>
      </c>
      <c r="F20" s="174">
        <v>4731738.41</v>
      </c>
      <c r="G20" s="172"/>
      <c r="H20" s="172"/>
      <c r="I20" s="172"/>
      <c r="J20" s="172"/>
    </row>
    <row r="21" spans="2:14" ht="25.5" x14ac:dyDescent="0.2">
      <c r="B21" s="26" t="s">
        <v>49</v>
      </c>
      <c r="C21" s="173"/>
      <c r="D21" s="177"/>
      <c r="E21" s="172"/>
      <c r="F21" s="174"/>
      <c r="G21" s="172"/>
      <c r="H21" s="172"/>
      <c r="I21" s="172"/>
      <c r="J21" s="172"/>
    </row>
    <row r="22" spans="2:14" ht="25.5" x14ac:dyDescent="0.2">
      <c r="B22" s="26" t="s">
        <v>50</v>
      </c>
      <c r="C22" s="25">
        <v>220</v>
      </c>
      <c r="D22" s="30">
        <v>290</v>
      </c>
      <c r="E22" s="28">
        <f>F22+G22+H22+I22</f>
        <v>72747.17</v>
      </c>
      <c r="F22" s="29">
        <f>86865-14258</f>
        <v>72607</v>
      </c>
      <c r="G22" s="28"/>
      <c r="H22" s="28"/>
      <c r="I22" s="28">
        <f>17.98+122.19</f>
        <v>140.16999999999999</v>
      </c>
      <c r="J22" s="28"/>
      <c r="L22" s="31"/>
    </row>
    <row r="23" spans="2:14" x14ac:dyDescent="0.2">
      <c r="B23" s="26" t="s">
        <v>25</v>
      </c>
      <c r="C23" s="25"/>
      <c r="D23" s="30"/>
      <c r="E23" s="28"/>
      <c r="F23" s="29"/>
      <c r="G23" s="28"/>
      <c r="H23" s="28"/>
      <c r="I23" s="28"/>
      <c r="J23" s="28"/>
    </row>
    <row r="24" spans="2:14" ht="25.5" x14ac:dyDescent="0.2">
      <c r="B24" s="26" t="s">
        <v>51</v>
      </c>
      <c r="C24" s="25">
        <v>230</v>
      </c>
      <c r="D24" s="30">
        <v>290</v>
      </c>
      <c r="E24" s="28">
        <f>F24+G24+H24+I24</f>
        <v>72607</v>
      </c>
      <c r="F24" s="29">
        <f>86865-14258</f>
        <v>72607</v>
      </c>
      <c r="G24" s="28"/>
      <c r="H24" s="28"/>
      <c r="I24" s="28"/>
      <c r="J24" s="28"/>
    </row>
    <row r="25" spans="2:14" x14ac:dyDescent="0.2">
      <c r="B25" s="26" t="s">
        <v>25</v>
      </c>
      <c r="C25" s="25"/>
      <c r="D25" s="30"/>
      <c r="E25" s="28"/>
      <c r="F25" s="29"/>
      <c r="G25" s="28"/>
      <c r="H25" s="28"/>
      <c r="I25" s="28"/>
      <c r="J25" s="28"/>
    </row>
    <row r="26" spans="2:14" x14ac:dyDescent="0.2">
      <c r="B26" s="176" t="s">
        <v>52</v>
      </c>
      <c r="C26" s="173">
        <v>240</v>
      </c>
      <c r="D26" s="177"/>
      <c r="E26" s="172">
        <v>0</v>
      </c>
      <c r="F26" s="174"/>
      <c r="G26" s="172"/>
      <c r="H26" s="172"/>
      <c r="I26" s="172"/>
      <c r="J26" s="172"/>
    </row>
    <row r="27" spans="2:14" x14ac:dyDescent="0.2">
      <c r="B27" s="176"/>
      <c r="C27" s="173"/>
      <c r="D27" s="177"/>
      <c r="E27" s="172"/>
      <c r="F27" s="174"/>
      <c r="G27" s="172"/>
      <c r="H27" s="172"/>
      <c r="I27" s="172"/>
      <c r="J27" s="172"/>
    </row>
    <row r="28" spans="2:14" x14ac:dyDescent="0.2">
      <c r="B28" s="176"/>
      <c r="C28" s="173"/>
      <c r="D28" s="177"/>
      <c r="E28" s="172"/>
      <c r="F28" s="174"/>
      <c r="G28" s="172"/>
      <c r="H28" s="172"/>
      <c r="I28" s="172"/>
      <c r="J28" s="172"/>
    </row>
    <row r="29" spans="2:14" ht="25.5" x14ac:dyDescent="0.2">
      <c r="B29" s="26" t="s">
        <v>53</v>
      </c>
      <c r="C29" s="25">
        <v>250</v>
      </c>
      <c r="D29" s="30"/>
      <c r="E29" s="28">
        <f>F29+G29+H29+I29</f>
        <v>54500</v>
      </c>
      <c r="F29" s="29"/>
      <c r="G29" s="28">
        <v>54500</v>
      </c>
      <c r="H29" s="28"/>
      <c r="I29" s="28"/>
      <c r="J29" s="28"/>
      <c r="L29" s="32"/>
      <c r="M29" s="32"/>
      <c r="N29" s="32"/>
    </row>
    <row r="30" spans="2:14" ht="25.5" x14ac:dyDescent="0.2">
      <c r="B30" s="26" t="s">
        <v>54</v>
      </c>
      <c r="C30" s="25">
        <v>260</v>
      </c>
      <c r="D30" s="25" t="s">
        <v>39</v>
      </c>
      <c r="E30" s="28">
        <f>E32+E33+E34+E35+E36+E37</f>
        <v>666678.01</v>
      </c>
      <c r="F30" s="29">
        <f t="shared" ref="F30:J30" si="0">F32+F33+F34+F35+F36+F37</f>
        <v>294613.84999999998</v>
      </c>
      <c r="G30" s="28">
        <f>G32+G33+G34+G35+G36+G37</f>
        <v>372052.1</v>
      </c>
      <c r="H30" s="28">
        <f t="shared" si="0"/>
        <v>0</v>
      </c>
      <c r="I30" s="28">
        <f t="shared" si="0"/>
        <v>12.06</v>
      </c>
      <c r="J30" s="28">
        <f t="shared" si="0"/>
        <v>0</v>
      </c>
      <c r="L30" s="33"/>
      <c r="M30" s="34"/>
      <c r="N30" s="32"/>
    </row>
    <row r="31" spans="2:14" x14ac:dyDescent="0.2">
      <c r="B31" s="26" t="s">
        <v>25</v>
      </c>
      <c r="C31" s="25"/>
      <c r="D31" s="25"/>
      <c r="E31" s="28"/>
      <c r="F31" s="29"/>
      <c r="G31" s="28"/>
      <c r="H31" s="28"/>
      <c r="I31" s="28"/>
      <c r="J31" s="28"/>
      <c r="L31" s="32"/>
      <c r="M31" s="32"/>
      <c r="N31" s="32"/>
    </row>
    <row r="32" spans="2:14" ht="17.25" customHeight="1" x14ac:dyDescent="0.2">
      <c r="B32" s="26" t="s">
        <v>55</v>
      </c>
      <c r="C32" s="25">
        <v>261</v>
      </c>
      <c r="D32" s="25">
        <v>221</v>
      </c>
      <c r="E32" s="28">
        <f t="shared" ref="E32:E42" si="1">F32+G32+H32+I32</f>
        <v>34056.21</v>
      </c>
      <c r="F32" s="29">
        <v>34056.21</v>
      </c>
      <c r="G32" s="28"/>
      <c r="H32" s="28"/>
      <c r="I32" s="28"/>
      <c r="J32" s="28"/>
    </row>
    <row r="33" spans="2:10" ht="16.5" customHeight="1" x14ac:dyDescent="0.2">
      <c r="B33" s="26" t="s">
        <v>56</v>
      </c>
      <c r="C33" s="25">
        <v>262</v>
      </c>
      <c r="D33" s="25">
        <v>222</v>
      </c>
      <c r="E33" s="28">
        <f t="shared" si="1"/>
        <v>0</v>
      </c>
      <c r="F33" s="29">
        <v>0</v>
      </c>
      <c r="G33" s="28"/>
      <c r="H33" s="28"/>
      <c r="I33" s="28"/>
      <c r="J33" s="28"/>
    </row>
    <row r="34" spans="2:10" ht="17.25" customHeight="1" x14ac:dyDescent="0.2">
      <c r="B34" s="26" t="s">
        <v>57</v>
      </c>
      <c r="C34" s="25">
        <v>263</v>
      </c>
      <c r="D34" s="25">
        <v>223</v>
      </c>
      <c r="E34" s="28">
        <f t="shared" si="1"/>
        <v>88009.63</v>
      </c>
      <c r="F34" s="29">
        <v>88009.63</v>
      </c>
      <c r="G34" s="28"/>
      <c r="H34" s="28"/>
      <c r="I34" s="28"/>
      <c r="J34" s="28"/>
    </row>
    <row r="35" spans="2:10" ht="25.5" x14ac:dyDescent="0.2">
      <c r="B35" s="26" t="s">
        <v>58</v>
      </c>
      <c r="C35" s="25">
        <v>264</v>
      </c>
      <c r="D35" s="25">
        <v>224</v>
      </c>
      <c r="E35" s="28">
        <f t="shared" si="1"/>
        <v>256514.16</v>
      </c>
      <c r="F35" s="29">
        <v>0</v>
      </c>
      <c r="G35" s="28">
        <v>256502.1</v>
      </c>
      <c r="H35" s="28"/>
      <c r="I35" s="28">
        <v>12.06</v>
      </c>
      <c r="J35" s="28"/>
    </row>
    <row r="36" spans="2:10" ht="25.5" x14ac:dyDescent="0.2">
      <c r="B36" s="26" t="s">
        <v>59</v>
      </c>
      <c r="C36" s="25">
        <v>265</v>
      </c>
      <c r="D36" s="25">
        <v>225</v>
      </c>
      <c r="E36" s="28">
        <f t="shared" si="1"/>
        <v>62210.75</v>
      </c>
      <c r="F36" s="29">
        <v>62210.75</v>
      </c>
      <c r="G36" s="28"/>
      <c r="H36" s="28"/>
      <c r="I36" s="28"/>
      <c r="J36" s="28"/>
    </row>
    <row r="37" spans="2:10" ht="28.5" customHeight="1" x14ac:dyDescent="0.2">
      <c r="B37" s="26" t="s">
        <v>60</v>
      </c>
      <c r="C37" s="25">
        <v>266</v>
      </c>
      <c r="D37" s="25" t="s">
        <v>152</v>
      </c>
      <c r="E37" s="28">
        <f>F37+G37+H37+I37</f>
        <v>225887.26</v>
      </c>
      <c r="F37" s="29">
        <v>110337.26</v>
      </c>
      <c r="G37" s="28">
        <f>115550</f>
        <v>115550</v>
      </c>
      <c r="H37" s="28"/>
      <c r="I37" s="28">
        <v>0</v>
      </c>
      <c r="J37" s="28"/>
    </row>
    <row r="38" spans="2:10" x14ac:dyDescent="0.2">
      <c r="B38" s="35" t="s">
        <v>25</v>
      </c>
      <c r="C38" s="36"/>
      <c r="D38" s="25"/>
      <c r="E38" s="28"/>
      <c r="F38" s="29"/>
      <c r="G38" s="28"/>
      <c r="H38" s="28"/>
      <c r="I38" s="28"/>
      <c r="J38" s="28"/>
    </row>
    <row r="39" spans="2:10" ht="25.5" x14ac:dyDescent="0.2">
      <c r="B39" s="37" t="s">
        <v>61</v>
      </c>
      <c r="C39" s="36"/>
      <c r="D39" s="25">
        <v>310</v>
      </c>
      <c r="E39" s="28">
        <f>F39+G39+H39+I39+J39</f>
        <v>0</v>
      </c>
      <c r="F39" s="29">
        <v>0</v>
      </c>
      <c r="G39" s="28"/>
      <c r="H39" s="28"/>
      <c r="I39" s="28"/>
      <c r="J39" s="28"/>
    </row>
    <row r="40" spans="2:10" ht="25.5" x14ac:dyDescent="0.2">
      <c r="B40" s="26" t="s">
        <v>62</v>
      </c>
      <c r="C40" s="25"/>
      <c r="D40" s="25">
        <v>340</v>
      </c>
      <c r="E40" s="28">
        <f>F40+G40+H40+I40+J40</f>
        <v>39137.26</v>
      </c>
      <c r="F40" s="29">
        <v>39137.26</v>
      </c>
      <c r="G40" s="28"/>
      <c r="H40" s="28"/>
      <c r="I40" s="28"/>
      <c r="J40" s="28"/>
    </row>
    <row r="41" spans="2:10" ht="25.5" x14ac:dyDescent="0.2">
      <c r="B41" s="35" t="s">
        <v>63</v>
      </c>
      <c r="C41" s="25">
        <v>300</v>
      </c>
      <c r="D41" s="25" t="s">
        <v>39</v>
      </c>
      <c r="E41" s="28">
        <f t="shared" si="1"/>
        <v>0</v>
      </c>
      <c r="F41" s="28">
        <f>F42+F44</f>
        <v>0</v>
      </c>
      <c r="G41" s="28"/>
      <c r="H41" s="28">
        <f>H42+H44</f>
        <v>0</v>
      </c>
      <c r="I41" s="28">
        <f>I42+I44</f>
        <v>0</v>
      </c>
      <c r="J41" s="28">
        <f>J42+J44</f>
        <v>0</v>
      </c>
    </row>
    <row r="42" spans="2:10" x14ac:dyDescent="0.2">
      <c r="B42" s="35" t="s">
        <v>25</v>
      </c>
      <c r="C42" s="175">
        <v>310</v>
      </c>
      <c r="D42" s="173">
        <v>310</v>
      </c>
      <c r="E42" s="172">
        <f t="shared" si="1"/>
        <v>0</v>
      </c>
      <c r="F42" s="174"/>
      <c r="G42" s="172"/>
      <c r="H42" s="172"/>
      <c r="I42" s="172"/>
      <c r="J42" s="172"/>
    </row>
    <row r="43" spans="2:10" x14ac:dyDescent="0.2">
      <c r="B43" s="37" t="s">
        <v>64</v>
      </c>
      <c r="C43" s="175"/>
      <c r="D43" s="173"/>
      <c r="E43" s="172"/>
      <c r="F43" s="174"/>
      <c r="G43" s="172"/>
      <c r="H43" s="172"/>
      <c r="I43" s="172"/>
      <c r="J43" s="172"/>
    </row>
    <row r="44" spans="2:10" ht="18.75" customHeight="1" x14ac:dyDescent="0.2">
      <c r="B44" s="26" t="s">
        <v>65</v>
      </c>
      <c r="C44" s="25">
        <v>320</v>
      </c>
      <c r="D44" s="25">
        <v>340</v>
      </c>
      <c r="E44" s="28">
        <f>F44+G44+H44+I44</f>
        <v>0</v>
      </c>
      <c r="F44" s="29"/>
      <c r="G44" s="28"/>
      <c r="H44" s="28"/>
      <c r="I44" s="28"/>
      <c r="J44" s="28"/>
    </row>
    <row r="45" spans="2:10" ht="18" customHeight="1" x14ac:dyDescent="0.2">
      <c r="B45" s="26" t="s">
        <v>66</v>
      </c>
      <c r="C45" s="25">
        <v>400</v>
      </c>
      <c r="D45" s="25"/>
      <c r="E45" s="28">
        <f>F45+G45+H45+I45</f>
        <v>0</v>
      </c>
      <c r="F45" s="29">
        <f>F46+F48</f>
        <v>0</v>
      </c>
      <c r="G45" s="28">
        <f>G46+G48</f>
        <v>0</v>
      </c>
      <c r="H45" s="28">
        <f>H46+H48</f>
        <v>0</v>
      </c>
      <c r="I45" s="28">
        <f>I46+I48</f>
        <v>0</v>
      </c>
      <c r="J45" s="28">
        <f>J46+J48</f>
        <v>0</v>
      </c>
    </row>
    <row r="46" spans="2:10" x14ac:dyDescent="0.2">
      <c r="B46" s="26" t="s">
        <v>67</v>
      </c>
      <c r="C46" s="173">
        <v>410</v>
      </c>
      <c r="D46" s="173"/>
      <c r="E46" s="172">
        <v>0</v>
      </c>
      <c r="F46" s="174"/>
      <c r="G46" s="172"/>
      <c r="H46" s="172"/>
      <c r="I46" s="172"/>
      <c r="J46" s="172"/>
    </row>
    <row r="47" spans="2:10" ht="18.75" customHeight="1" x14ac:dyDescent="0.2">
      <c r="B47" s="26" t="s">
        <v>68</v>
      </c>
      <c r="C47" s="173"/>
      <c r="D47" s="173"/>
      <c r="E47" s="172"/>
      <c r="F47" s="174"/>
      <c r="G47" s="172"/>
      <c r="H47" s="172"/>
      <c r="I47" s="172"/>
      <c r="J47" s="172"/>
    </row>
    <row r="48" spans="2:10" x14ac:dyDescent="0.2">
      <c r="B48" s="26" t="s">
        <v>69</v>
      </c>
      <c r="C48" s="25">
        <v>420</v>
      </c>
      <c r="D48" s="25"/>
      <c r="E48" s="28">
        <f>F48+G48+H48+I48</f>
        <v>0</v>
      </c>
      <c r="F48" s="29"/>
      <c r="G48" s="28"/>
      <c r="H48" s="28"/>
      <c r="I48" s="28"/>
      <c r="J48" s="28"/>
    </row>
    <row r="49" spans="2:10" ht="20.25" customHeight="1" x14ac:dyDescent="0.2">
      <c r="B49" s="26" t="s">
        <v>70</v>
      </c>
      <c r="C49" s="25">
        <v>500</v>
      </c>
      <c r="D49" s="25" t="s">
        <v>39</v>
      </c>
      <c r="E49" s="28">
        <f>F49+G49+H49+I49</f>
        <v>43558.84</v>
      </c>
      <c r="F49" s="29">
        <v>43537.599999999999</v>
      </c>
      <c r="G49" s="28">
        <v>0</v>
      </c>
      <c r="H49" s="28"/>
      <c r="I49" s="28">
        <v>21.24</v>
      </c>
      <c r="J49" s="28"/>
    </row>
    <row r="50" spans="2:10" ht="21" customHeight="1" x14ac:dyDescent="0.2">
      <c r="B50" s="26" t="s">
        <v>71</v>
      </c>
      <c r="C50" s="25">
        <v>600</v>
      </c>
      <c r="D50" s="25" t="s">
        <v>39</v>
      </c>
      <c r="E50" s="28">
        <f>F50+G50+H50+I50</f>
        <v>4907.4699999999257</v>
      </c>
      <c r="F50" s="29">
        <f>F8+F49-F18</f>
        <v>4907.1699999999255</v>
      </c>
      <c r="G50" s="29">
        <f>G8+G49-G18</f>
        <v>0</v>
      </c>
      <c r="H50" s="29">
        <f t="shared" ref="H50:J50" si="2">H8+H49-H18</f>
        <v>0</v>
      </c>
      <c r="I50" s="29">
        <f t="shared" si="2"/>
        <v>0.30000000000001137</v>
      </c>
      <c r="J50" s="29">
        <f t="shared" si="2"/>
        <v>0</v>
      </c>
    </row>
    <row r="51" spans="2:10" x14ac:dyDescent="0.2">
      <c r="B51" s="38"/>
      <c r="E51" s="40"/>
      <c r="F51" s="41"/>
      <c r="G51" s="40"/>
      <c r="H51" s="22"/>
      <c r="I51" s="22"/>
    </row>
    <row r="52" spans="2:10" x14ac:dyDescent="0.2">
      <c r="B52" s="38"/>
      <c r="E52" s="40"/>
      <c r="F52" s="171"/>
      <c r="G52" s="171"/>
      <c r="H52" s="22"/>
      <c r="I52" s="22"/>
    </row>
    <row r="53" spans="2:10" x14ac:dyDescent="0.2">
      <c r="E53" s="43"/>
      <c r="F53" s="44"/>
      <c r="G53" s="43"/>
      <c r="H53" s="43"/>
      <c r="I53" s="43"/>
    </row>
  </sheetData>
  <mergeCells count="63">
    <mergeCell ref="B1:J1"/>
    <mergeCell ref="B2:I2"/>
    <mergeCell ref="B3:B6"/>
    <mergeCell ref="C3:C6"/>
    <mergeCell ref="D3:D6"/>
    <mergeCell ref="E3:J3"/>
    <mergeCell ref="E4:E6"/>
    <mergeCell ref="F4:J4"/>
    <mergeCell ref="F5:F6"/>
    <mergeCell ref="G5:G6"/>
    <mergeCell ref="H5:H6"/>
    <mergeCell ref="I5:J5"/>
    <mergeCell ref="H9:H10"/>
    <mergeCell ref="I9:I10"/>
    <mergeCell ref="J9:J10"/>
    <mergeCell ref="B13:B14"/>
    <mergeCell ref="C13:C14"/>
    <mergeCell ref="D13:D14"/>
    <mergeCell ref="E13:E14"/>
    <mergeCell ref="F13:F14"/>
    <mergeCell ref="H13:H14"/>
    <mergeCell ref="I13:I14"/>
    <mergeCell ref="J13:J14"/>
    <mergeCell ref="C9:C10"/>
    <mergeCell ref="D9:D10"/>
    <mergeCell ref="E9:E10"/>
    <mergeCell ref="F9:F10"/>
    <mergeCell ref="G9:G10"/>
    <mergeCell ref="C20:C21"/>
    <mergeCell ref="D20:D21"/>
    <mergeCell ref="E20:E21"/>
    <mergeCell ref="F20:F21"/>
    <mergeCell ref="G20:G21"/>
    <mergeCell ref="H20:H21"/>
    <mergeCell ref="I20:I21"/>
    <mergeCell ref="G13:G14"/>
    <mergeCell ref="H42:H43"/>
    <mergeCell ref="J20:J21"/>
    <mergeCell ref="G26:G28"/>
    <mergeCell ref="H26:H28"/>
    <mergeCell ref="I26:I28"/>
    <mergeCell ref="J26:J28"/>
    <mergeCell ref="B26:B28"/>
    <mergeCell ref="C26:C28"/>
    <mergeCell ref="D26:D28"/>
    <mergeCell ref="E26:E28"/>
    <mergeCell ref="F26:F28"/>
    <mergeCell ref="F52:G52"/>
    <mergeCell ref="I42:I43"/>
    <mergeCell ref="J42:J43"/>
    <mergeCell ref="C46:C47"/>
    <mergeCell ref="D46:D47"/>
    <mergeCell ref="E46:E47"/>
    <mergeCell ref="F46:F47"/>
    <mergeCell ref="G46:G47"/>
    <mergeCell ref="H46:H47"/>
    <mergeCell ref="I46:I47"/>
    <mergeCell ref="J46:J47"/>
    <mergeCell ref="C42:C43"/>
    <mergeCell ref="D42:D43"/>
    <mergeCell ref="E42:E43"/>
    <mergeCell ref="F42:F43"/>
    <mergeCell ref="G42:G43"/>
  </mergeCells>
  <hyperlinks>
    <hyperlink ref="G5" r:id="rId1"/>
  </hyperlinks>
  <pageMargins left="0.39370078740157483" right="0.39370078740157483" top="0.39370078740157483" bottom="0.39370078740157483" header="0.31496062992125984" footer="0.31496062992125984"/>
  <pageSetup paperSize="9" scale="75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0"/>
  <sheetViews>
    <sheetView workbookViewId="0">
      <selection activeCell="F17" sqref="F17"/>
    </sheetView>
  </sheetViews>
  <sheetFormatPr defaultRowHeight="15" x14ac:dyDescent="0.25"/>
  <cols>
    <col min="1" max="1" width="3" style="46" customWidth="1"/>
    <col min="2" max="2" width="35.5703125" style="46" customWidth="1"/>
    <col min="3" max="4" width="9.140625" style="46"/>
    <col min="5" max="5" width="14.28515625" style="46" customWidth="1"/>
    <col min="6" max="6" width="15.5703125" style="46" customWidth="1"/>
    <col min="7" max="7" width="15.7109375" style="46" customWidth="1"/>
    <col min="8" max="8" width="14.140625" style="46" customWidth="1"/>
    <col min="9" max="9" width="12.28515625" style="46" customWidth="1"/>
    <col min="10" max="10" width="10.7109375" style="46" customWidth="1"/>
    <col min="11" max="11" width="11.28515625" style="46" customWidth="1"/>
    <col min="12" max="12" width="10.5703125" style="46" customWidth="1"/>
    <col min="13" max="13" width="12.42578125" style="46" customWidth="1"/>
    <col min="14" max="16384" width="9.140625" style="46"/>
  </cols>
  <sheetData>
    <row r="1" spans="2:13" x14ac:dyDescent="0.25">
      <c r="B1" s="186" t="s">
        <v>155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2:13" x14ac:dyDescent="0.25">
      <c r="B2" s="47"/>
    </row>
    <row r="3" spans="2:13" x14ac:dyDescent="0.25">
      <c r="B3" s="179" t="s">
        <v>72</v>
      </c>
      <c r="C3" s="179"/>
      <c r="D3" s="179"/>
      <c r="E3" s="179"/>
      <c r="F3" s="179"/>
      <c r="G3" s="179"/>
      <c r="H3" s="179"/>
      <c r="I3" s="179"/>
    </row>
    <row r="4" spans="2:13" x14ac:dyDescent="0.25">
      <c r="B4" s="179"/>
      <c r="C4" s="179"/>
      <c r="D4" s="179"/>
      <c r="E4" s="179"/>
      <c r="F4" s="179"/>
      <c r="G4" s="179"/>
      <c r="H4" s="179"/>
      <c r="I4" s="179"/>
    </row>
    <row r="5" spans="2:13" x14ac:dyDescent="0.25">
      <c r="B5" s="47"/>
    </row>
    <row r="6" spans="2:13" x14ac:dyDescent="0.25">
      <c r="B6" s="47"/>
    </row>
    <row r="7" spans="2:13" ht="23.25" customHeight="1" x14ac:dyDescent="0.25">
      <c r="B7" s="185" t="s">
        <v>24</v>
      </c>
      <c r="C7" s="185" t="s">
        <v>29</v>
      </c>
      <c r="D7" s="185" t="s">
        <v>73</v>
      </c>
      <c r="E7" s="185" t="s">
        <v>74</v>
      </c>
      <c r="F7" s="185"/>
      <c r="G7" s="185"/>
      <c r="H7" s="185"/>
      <c r="I7" s="185"/>
      <c r="J7" s="185"/>
      <c r="K7" s="185"/>
      <c r="L7" s="185"/>
      <c r="M7" s="185"/>
    </row>
    <row r="8" spans="2:13" x14ac:dyDescent="0.25">
      <c r="B8" s="185"/>
      <c r="C8" s="185"/>
      <c r="D8" s="185"/>
      <c r="E8" s="185" t="s">
        <v>75</v>
      </c>
      <c r="F8" s="185"/>
      <c r="G8" s="185"/>
      <c r="H8" s="185" t="s">
        <v>26</v>
      </c>
      <c r="I8" s="185"/>
      <c r="J8" s="185"/>
      <c r="K8" s="185"/>
      <c r="L8" s="185"/>
      <c r="M8" s="185"/>
    </row>
    <row r="9" spans="2:13" ht="71.25" customHeight="1" x14ac:dyDescent="0.25">
      <c r="B9" s="185"/>
      <c r="C9" s="185"/>
      <c r="D9" s="185"/>
      <c r="E9" s="185"/>
      <c r="F9" s="185"/>
      <c r="G9" s="185"/>
      <c r="H9" s="187" t="s">
        <v>76</v>
      </c>
      <c r="I9" s="187"/>
      <c r="J9" s="187"/>
      <c r="K9" s="187" t="s">
        <v>77</v>
      </c>
      <c r="L9" s="187"/>
      <c r="M9" s="187"/>
    </row>
    <row r="10" spans="2:13" x14ac:dyDescent="0.25">
      <c r="B10" s="185"/>
      <c r="C10" s="185"/>
      <c r="D10" s="185"/>
      <c r="E10" s="185" t="s">
        <v>78</v>
      </c>
      <c r="F10" s="185" t="s">
        <v>79</v>
      </c>
      <c r="G10" s="185" t="s">
        <v>80</v>
      </c>
      <c r="H10" s="185" t="s">
        <v>78</v>
      </c>
      <c r="I10" s="185" t="s">
        <v>79</v>
      </c>
      <c r="J10" s="185" t="s">
        <v>80</v>
      </c>
      <c r="K10" s="185" t="s">
        <v>78</v>
      </c>
      <c r="L10" s="185" t="s">
        <v>79</v>
      </c>
      <c r="M10" s="185" t="s">
        <v>80</v>
      </c>
    </row>
    <row r="11" spans="2:13" x14ac:dyDescent="0.25"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</row>
    <row r="12" spans="2:13" ht="34.5" customHeight="1" x14ac:dyDescent="0.25"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</row>
    <row r="13" spans="2:13" s="49" customFormat="1" ht="11.25" x14ac:dyDescent="0.2">
      <c r="B13" s="48">
        <v>1</v>
      </c>
      <c r="C13" s="48">
        <v>2</v>
      </c>
      <c r="D13" s="48">
        <v>3</v>
      </c>
      <c r="E13" s="48">
        <v>4</v>
      </c>
      <c r="F13" s="48">
        <v>5</v>
      </c>
      <c r="G13" s="48">
        <v>6</v>
      </c>
      <c r="H13" s="48">
        <v>7</v>
      </c>
      <c r="I13" s="48">
        <v>8</v>
      </c>
      <c r="J13" s="48">
        <v>9</v>
      </c>
      <c r="K13" s="48">
        <v>10</v>
      </c>
      <c r="L13" s="48">
        <v>11</v>
      </c>
      <c r="M13" s="48">
        <v>12</v>
      </c>
    </row>
    <row r="14" spans="2:13" ht="67.5" customHeight="1" x14ac:dyDescent="0.25">
      <c r="B14" s="50" t="s">
        <v>81</v>
      </c>
      <c r="C14" s="50">
        <v>1</v>
      </c>
      <c r="D14" s="50" t="s">
        <v>39</v>
      </c>
      <c r="E14" s="51">
        <f>'раздел2 '!E30</f>
        <v>666678.01</v>
      </c>
      <c r="F14" s="51">
        <f>'раздел 2 2020'!D31</f>
        <v>628200</v>
      </c>
      <c r="G14" s="51">
        <f>'раздел 2 2021'!D30</f>
        <v>628200</v>
      </c>
      <c r="H14" s="51">
        <f>E14</f>
        <v>666678.01</v>
      </c>
      <c r="I14" s="51">
        <f t="shared" ref="I14:J14" si="0">F14</f>
        <v>628200</v>
      </c>
      <c r="J14" s="51">
        <f t="shared" si="0"/>
        <v>628200</v>
      </c>
      <c r="K14" s="50"/>
      <c r="L14" s="50"/>
      <c r="M14" s="50"/>
    </row>
    <row r="15" spans="2:13" ht="67.5" customHeight="1" x14ac:dyDescent="0.25">
      <c r="B15" s="50" t="s">
        <v>82</v>
      </c>
      <c r="C15" s="50">
        <v>1001</v>
      </c>
      <c r="D15" s="50" t="s">
        <v>39</v>
      </c>
      <c r="E15" s="52">
        <v>1837.6</v>
      </c>
      <c r="F15" s="52"/>
      <c r="G15" s="52"/>
      <c r="H15" s="52"/>
      <c r="I15" s="52"/>
      <c r="J15" s="52"/>
      <c r="K15" s="52"/>
      <c r="L15" s="52"/>
      <c r="M15" s="52"/>
    </row>
    <row r="16" spans="2:13" x14ac:dyDescent="0.25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2:13" ht="47.25" customHeight="1" x14ac:dyDescent="0.25">
      <c r="B17" s="50" t="s">
        <v>83</v>
      </c>
      <c r="C17" s="50">
        <v>2001</v>
      </c>
      <c r="D17" s="50"/>
      <c r="E17" s="51">
        <f>E14-E15</f>
        <v>664840.41</v>
      </c>
      <c r="F17" s="51">
        <f t="shared" ref="F17:G17" si="1">F14</f>
        <v>628200</v>
      </c>
      <c r="G17" s="51">
        <f t="shared" si="1"/>
        <v>628200</v>
      </c>
      <c r="H17" s="51">
        <f>H14</f>
        <v>666678.01</v>
      </c>
      <c r="I17" s="51">
        <f t="shared" ref="I17:J17" si="2">I14</f>
        <v>628200</v>
      </c>
      <c r="J17" s="51">
        <f t="shared" si="2"/>
        <v>628200</v>
      </c>
      <c r="K17" s="52"/>
      <c r="L17" s="52"/>
      <c r="M17" s="52"/>
    </row>
    <row r="18" spans="2:13" x14ac:dyDescent="0.25"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pans="2:13" x14ac:dyDescent="0.25">
      <c r="B19" s="53"/>
      <c r="C19" s="54"/>
      <c r="D19" s="54"/>
      <c r="E19" s="54"/>
    </row>
    <row r="20" spans="2:13" x14ac:dyDescent="0.25">
      <c r="B20" s="54"/>
      <c r="C20" s="54"/>
      <c r="D20" s="54"/>
      <c r="E20" s="54"/>
    </row>
  </sheetData>
  <mergeCells count="19">
    <mergeCell ref="B1:M1"/>
    <mergeCell ref="B3:I4"/>
    <mergeCell ref="B7:B12"/>
    <mergeCell ref="C7:C12"/>
    <mergeCell ref="D7:D12"/>
    <mergeCell ref="E7:M7"/>
    <mergeCell ref="E8:G9"/>
    <mergeCell ref="H8:M8"/>
    <mergeCell ref="H9:J9"/>
    <mergeCell ref="K9:M9"/>
    <mergeCell ref="K10:K12"/>
    <mergeCell ref="L10:L12"/>
    <mergeCell ref="M10:M12"/>
    <mergeCell ref="E10:E12"/>
    <mergeCell ref="F10:F12"/>
    <mergeCell ref="G10:G12"/>
    <mergeCell ref="H10:H12"/>
    <mergeCell ref="I10:I12"/>
    <mergeCell ref="J10:J12"/>
  </mergeCells>
  <hyperlinks>
    <hyperlink ref="H9" r:id="rId1"/>
    <hyperlink ref="K9" r:id="rId2"/>
  </hyperlinks>
  <pageMargins left="0.39370078740157483" right="0.39370078740157483" top="0.74803149606299213" bottom="0.74803149606299213" header="0.31496062992125984" footer="0.31496062992125984"/>
  <pageSetup paperSize="9" scale="7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3" sqref="A3:C3"/>
    </sheetView>
  </sheetViews>
  <sheetFormatPr defaultRowHeight="15" x14ac:dyDescent="0.25"/>
  <cols>
    <col min="1" max="1" width="41.5703125" customWidth="1"/>
    <col min="2" max="3" width="26.28515625" customWidth="1"/>
  </cols>
  <sheetData>
    <row r="1" spans="1:8" x14ac:dyDescent="0.25">
      <c r="A1" s="182" t="s">
        <v>179</v>
      </c>
      <c r="B1" s="182"/>
      <c r="C1" s="182"/>
      <c r="D1" s="120"/>
      <c r="E1" s="120"/>
      <c r="F1" s="121"/>
      <c r="G1" s="121"/>
      <c r="H1" s="121"/>
    </row>
    <row r="2" spans="1:8" x14ac:dyDescent="0.25">
      <c r="A2" s="182" t="s">
        <v>198</v>
      </c>
      <c r="B2" s="182"/>
      <c r="C2" s="182"/>
      <c r="D2" s="120"/>
      <c r="E2" s="120"/>
      <c r="F2" s="121"/>
      <c r="G2" s="121"/>
      <c r="H2" s="121"/>
    </row>
    <row r="3" spans="1:8" x14ac:dyDescent="0.25">
      <c r="A3" s="182" t="s">
        <v>180</v>
      </c>
      <c r="B3" s="182"/>
      <c r="C3" s="182"/>
      <c r="D3" s="120"/>
      <c r="E3" s="120"/>
      <c r="F3" s="121"/>
      <c r="G3" s="121"/>
      <c r="H3" s="121"/>
    </row>
    <row r="4" spans="1:8" x14ac:dyDescent="0.25">
      <c r="A4" s="183" t="s">
        <v>27</v>
      </c>
      <c r="B4" s="183"/>
      <c r="C4" s="183"/>
      <c r="D4" s="183"/>
      <c r="E4" s="183"/>
      <c r="F4" s="183"/>
      <c r="G4" s="183"/>
      <c r="H4" s="183"/>
    </row>
    <row r="5" spans="1:8" x14ac:dyDescent="0.25">
      <c r="A5" s="183"/>
      <c r="B5" s="183"/>
      <c r="C5" s="183"/>
      <c r="D5" s="183"/>
      <c r="E5" s="183"/>
      <c r="F5" s="183"/>
      <c r="G5" s="183"/>
      <c r="H5" s="183"/>
    </row>
    <row r="6" spans="1:8" x14ac:dyDescent="0.25">
      <c r="A6" s="122"/>
      <c r="B6" s="121"/>
      <c r="C6" s="121"/>
      <c r="D6" s="121"/>
      <c r="E6" s="121"/>
      <c r="F6" s="121"/>
      <c r="G6" s="121"/>
      <c r="H6" s="121"/>
    </row>
    <row r="7" spans="1:8" ht="96" customHeight="1" x14ac:dyDescent="0.25">
      <c r="A7" s="123" t="s">
        <v>24</v>
      </c>
      <c r="B7" s="123" t="s">
        <v>29</v>
      </c>
      <c r="C7" s="123" t="s">
        <v>181</v>
      </c>
      <c r="D7" s="121"/>
      <c r="E7" s="121"/>
      <c r="F7" s="121"/>
      <c r="G7" s="121"/>
      <c r="H7" s="121"/>
    </row>
    <row r="8" spans="1:8" x14ac:dyDescent="0.25">
      <c r="A8" s="123">
        <v>1</v>
      </c>
      <c r="B8" s="123">
        <v>2</v>
      </c>
      <c r="C8" s="123">
        <v>3</v>
      </c>
      <c r="D8" s="121"/>
      <c r="E8" s="121"/>
      <c r="F8" s="121"/>
      <c r="G8" s="121"/>
      <c r="H8" s="121"/>
    </row>
    <row r="9" spans="1:8" ht="50.25" customHeight="1" x14ac:dyDescent="0.25">
      <c r="A9" s="123" t="s">
        <v>70</v>
      </c>
      <c r="B9" s="123">
        <v>10</v>
      </c>
      <c r="C9" s="123"/>
      <c r="D9" s="121"/>
      <c r="E9" s="121"/>
      <c r="F9" s="121"/>
      <c r="G9" s="121"/>
      <c r="H9" s="121"/>
    </row>
    <row r="10" spans="1:8" ht="36" customHeight="1" x14ac:dyDescent="0.25">
      <c r="A10" s="123" t="s">
        <v>71</v>
      </c>
      <c r="B10" s="123">
        <v>20</v>
      </c>
      <c r="C10" s="123"/>
      <c r="D10" s="121"/>
      <c r="E10" s="121"/>
      <c r="F10" s="121"/>
      <c r="G10" s="121"/>
      <c r="H10" s="121"/>
    </row>
    <row r="11" spans="1:8" ht="24" customHeight="1" x14ac:dyDescent="0.25">
      <c r="A11" s="123" t="s">
        <v>182</v>
      </c>
      <c r="B11" s="123">
        <v>30</v>
      </c>
      <c r="C11" s="123">
        <v>0</v>
      </c>
      <c r="D11" s="121"/>
      <c r="E11" s="121"/>
      <c r="F11" s="121"/>
      <c r="G11" s="121"/>
      <c r="H11" s="121"/>
    </row>
    <row r="12" spans="1:8" ht="21.75" customHeight="1" x14ac:dyDescent="0.25">
      <c r="A12" s="123" t="s">
        <v>183</v>
      </c>
      <c r="B12" s="123">
        <v>40</v>
      </c>
      <c r="C12" s="123">
        <v>0</v>
      </c>
      <c r="D12" s="121"/>
      <c r="E12" s="121"/>
      <c r="F12" s="121"/>
      <c r="G12" s="121"/>
      <c r="H12" s="121"/>
    </row>
  </sheetData>
  <mergeCells count="4">
    <mergeCell ref="A1:C1"/>
    <mergeCell ref="A2:C2"/>
    <mergeCell ref="A3:C3"/>
    <mergeCell ref="A4:H5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workbookViewId="0">
      <selection activeCell="A5" sqref="A5"/>
    </sheetView>
  </sheetViews>
  <sheetFormatPr defaultRowHeight="15" x14ac:dyDescent="0.25"/>
  <cols>
    <col min="1" max="1" width="45.28515625" customWidth="1"/>
    <col min="2" max="2" width="10.85546875" customWidth="1"/>
    <col min="3" max="3" width="39.5703125" customWidth="1"/>
  </cols>
  <sheetData>
    <row r="1" spans="1:8" x14ac:dyDescent="0.25">
      <c r="A1" s="184" t="s">
        <v>184</v>
      </c>
      <c r="B1" s="184"/>
      <c r="C1" s="184"/>
    </row>
    <row r="2" spans="1:8" x14ac:dyDescent="0.25">
      <c r="A2" s="124"/>
      <c r="B2" s="124"/>
      <c r="C2" s="124"/>
    </row>
    <row r="3" spans="1:8" x14ac:dyDescent="0.25">
      <c r="A3" s="183" t="s">
        <v>185</v>
      </c>
      <c r="B3" s="183"/>
      <c r="C3" s="183"/>
      <c r="D3" s="183"/>
      <c r="E3" s="183"/>
      <c r="F3" s="183"/>
      <c r="G3" s="183"/>
      <c r="H3" s="183"/>
    </row>
    <row r="4" spans="1:8" x14ac:dyDescent="0.25">
      <c r="A4" s="183"/>
      <c r="B4" s="183"/>
      <c r="C4" s="183"/>
      <c r="D4" s="183"/>
      <c r="E4" s="183"/>
      <c r="F4" s="183"/>
      <c r="G4" s="183"/>
      <c r="H4" s="183"/>
    </row>
    <row r="5" spans="1:8" ht="15.75" x14ac:dyDescent="0.25">
      <c r="A5" s="258" t="s">
        <v>225</v>
      </c>
      <c r="B5" s="125"/>
      <c r="C5" s="125"/>
      <c r="D5" s="125"/>
      <c r="E5" s="125"/>
      <c r="F5" s="125"/>
      <c r="G5" s="125"/>
      <c r="H5" s="125"/>
    </row>
    <row r="6" spans="1:8" ht="42" customHeight="1" x14ac:dyDescent="0.25">
      <c r="A6" s="126" t="s">
        <v>24</v>
      </c>
      <c r="B6" s="126" t="s">
        <v>29</v>
      </c>
      <c r="C6" s="126" t="s">
        <v>186</v>
      </c>
    </row>
    <row r="7" spans="1:8" x14ac:dyDescent="0.25">
      <c r="A7" s="126">
        <v>1</v>
      </c>
      <c r="B7" s="126">
        <v>2</v>
      </c>
      <c r="C7" s="126">
        <v>3</v>
      </c>
    </row>
    <row r="8" spans="1:8" ht="50.25" customHeight="1" x14ac:dyDescent="0.25">
      <c r="A8" s="127" t="s">
        <v>187</v>
      </c>
      <c r="B8" s="126">
        <v>30</v>
      </c>
      <c r="C8" s="127"/>
    </row>
    <row r="9" spans="1:8" ht="27.75" customHeight="1" x14ac:dyDescent="0.25">
      <c r="A9" s="127" t="s">
        <v>188</v>
      </c>
      <c r="B9" s="126">
        <v>10</v>
      </c>
      <c r="C9" s="127"/>
    </row>
    <row r="10" spans="1:8" ht="94.5" customHeight="1" x14ac:dyDescent="0.25">
      <c r="A10" s="128" t="s">
        <v>189</v>
      </c>
      <c r="B10" s="126">
        <v>20</v>
      </c>
      <c r="C10" s="127"/>
    </row>
    <row r="11" spans="1:8" x14ac:dyDescent="0.25">
      <c r="A11" s="129"/>
      <c r="B11" s="130"/>
      <c r="C11" s="129"/>
    </row>
    <row r="12" spans="1:8" x14ac:dyDescent="0.25">
      <c r="A12" s="129"/>
      <c r="B12" s="130"/>
      <c r="C12" s="129"/>
    </row>
    <row r="14" spans="1:8" x14ac:dyDescent="0.25">
      <c r="A14" s="131" t="s">
        <v>190</v>
      </c>
    </row>
    <row r="15" spans="1:8" x14ac:dyDescent="0.25">
      <c r="A15" s="131" t="s">
        <v>191</v>
      </c>
    </row>
    <row r="16" spans="1:8" x14ac:dyDescent="0.25">
      <c r="A16" s="131"/>
    </row>
    <row r="17" spans="1:4" x14ac:dyDescent="0.25">
      <c r="A17" s="131" t="s">
        <v>192</v>
      </c>
    </row>
    <row r="18" spans="1:4" x14ac:dyDescent="0.25">
      <c r="A18" s="131" t="s">
        <v>193</v>
      </c>
      <c r="D18" s="131"/>
    </row>
    <row r="19" spans="1:4" x14ac:dyDescent="0.25">
      <c r="A19" s="131" t="s">
        <v>194</v>
      </c>
    </row>
    <row r="20" spans="1:4" x14ac:dyDescent="0.25">
      <c r="A20" s="131"/>
    </row>
    <row r="21" spans="1:4" x14ac:dyDescent="0.25">
      <c r="A21" s="131" t="s">
        <v>195</v>
      </c>
      <c r="B21" s="131" t="s">
        <v>28</v>
      </c>
      <c r="C21" t="s">
        <v>197</v>
      </c>
    </row>
    <row r="22" spans="1:4" x14ac:dyDescent="0.25">
      <c r="A22" s="131" t="s">
        <v>194</v>
      </c>
    </row>
    <row r="23" spans="1:4" x14ac:dyDescent="0.25">
      <c r="A23" s="131"/>
    </row>
    <row r="24" spans="1:4" x14ac:dyDescent="0.25">
      <c r="A24" s="131" t="s">
        <v>196</v>
      </c>
    </row>
    <row r="25" spans="1:4" x14ac:dyDescent="0.25">
      <c r="A25" s="131" t="s">
        <v>191</v>
      </c>
    </row>
  </sheetData>
  <mergeCells count="2">
    <mergeCell ref="A1:C1"/>
    <mergeCell ref="A3:H4"/>
  </mergeCells>
  <hyperlinks>
    <hyperlink ref="A10" r:id="rId1"/>
  </hyperlinks>
  <pageMargins left="0.39370078740157483" right="0.39370078740157483" top="0.74803149606299213" bottom="0.74803149606299213" header="0.31496062992125984" footer="0.31496062992125984"/>
  <pageSetup paperSize="9" scale="67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7"/>
  <sheetViews>
    <sheetView topLeftCell="A7" workbookViewId="0">
      <selection activeCell="BZ44" sqref="BZ44"/>
    </sheetView>
  </sheetViews>
  <sheetFormatPr defaultColWidth="0.7109375" defaultRowHeight="12" x14ac:dyDescent="0.2"/>
  <cols>
    <col min="1" max="15" width="0.7109375" style="55"/>
    <col min="16" max="16" width="6.7109375" style="55" customWidth="1"/>
    <col min="17" max="22" width="0.7109375" style="55"/>
    <col min="23" max="23" width="2.42578125" style="55" customWidth="1"/>
    <col min="24" max="47" width="0.7109375" style="55"/>
    <col min="48" max="48" width="7.140625" style="55" customWidth="1"/>
    <col min="49" max="57" width="0.7109375" style="55"/>
    <col min="58" max="58" width="4" style="55" customWidth="1"/>
    <col min="59" max="59" width="2.42578125" style="55" customWidth="1"/>
    <col min="60" max="60" width="1.5703125" style="55" customWidth="1"/>
    <col min="61" max="88" width="0.7109375" style="55"/>
    <col min="89" max="89" width="3.28515625" style="55" customWidth="1"/>
    <col min="90" max="94" width="0" style="55" hidden="1" customWidth="1"/>
    <col min="95" max="95" width="2.5703125" style="55" customWidth="1"/>
    <col min="96" max="96" width="2.42578125" style="55" customWidth="1"/>
    <col min="97" max="97" width="2" style="55" customWidth="1"/>
    <col min="98" max="98" width="1.85546875" style="55" customWidth="1"/>
    <col min="99" max="99" width="2.85546875" style="55" customWidth="1"/>
    <col min="100" max="100" width="2.5703125" style="55" customWidth="1"/>
    <col min="101" max="102" width="0.7109375" style="55" customWidth="1"/>
    <col min="103" max="152" width="0.7109375" style="55"/>
    <col min="153" max="153" width="0.140625" style="55" customWidth="1"/>
    <col min="154" max="165" width="0.7109375" style="55"/>
    <col min="166" max="166" width="5.28515625" style="55" customWidth="1"/>
    <col min="167" max="167" width="9.5703125" style="55" customWidth="1"/>
    <col min="168" max="313" width="0.7109375" style="55"/>
    <col min="314" max="314" width="1.5703125" style="55" customWidth="1"/>
    <col min="315" max="315" width="2.42578125" style="55" customWidth="1"/>
    <col min="316" max="569" width="0.7109375" style="55"/>
    <col min="570" max="570" width="1.5703125" style="55" customWidth="1"/>
    <col min="571" max="571" width="2.42578125" style="55" customWidth="1"/>
    <col min="572" max="825" width="0.7109375" style="55"/>
    <col min="826" max="826" width="1.5703125" style="55" customWidth="1"/>
    <col min="827" max="827" width="2.42578125" style="55" customWidth="1"/>
    <col min="828" max="1081" width="0.7109375" style="55"/>
    <col min="1082" max="1082" width="1.5703125" style="55" customWidth="1"/>
    <col min="1083" max="1083" width="2.42578125" style="55" customWidth="1"/>
    <col min="1084" max="1337" width="0.7109375" style="55"/>
    <col min="1338" max="1338" width="1.5703125" style="55" customWidth="1"/>
    <col min="1339" max="1339" width="2.42578125" style="55" customWidth="1"/>
    <col min="1340" max="1593" width="0.7109375" style="55"/>
    <col min="1594" max="1594" width="1.5703125" style="55" customWidth="1"/>
    <col min="1595" max="1595" width="2.42578125" style="55" customWidth="1"/>
    <col min="1596" max="1849" width="0.7109375" style="55"/>
    <col min="1850" max="1850" width="1.5703125" style="55" customWidth="1"/>
    <col min="1851" max="1851" width="2.42578125" style="55" customWidth="1"/>
    <col min="1852" max="2105" width="0.7109375" style="55"/>
    <col min="2106" max="2106" width="1.5703125" style="55" customWidth="1"/>
    <col min="2107" max="2107" width="2.42578125" style="55" customWidth="1"/>
    <col min="2108" max="2361" width="0.7109375" style="55"/>
    <col min="2362" max="2362" width="1.5703125" style="55" customWidth="1"/>
    <col min="2363" max="2363" width="2.42578125" style="55" customWidth="1"/>
    <col min="2364" max="2617" width="0.7109375" style="55"/>
    <col min="2618" max="2618" width="1.5703125" style="55" customWidth="1"/>
    <col min="2619" max="2619" width="2.42578125" style="55" customWidth="1"/>
    <col min="2620" max="2873" width="0.7109375" style="55"/>
    <col min="2874" max="2874" width="1.5703125" style="55" customWidth="1"/>
    <col min="2875" max="2875" width="2.42578125" style="55" customWidth="1"/>
    <col min="2876" max="3129" width="0.7109375" style="55"/>
    <col min="3130" max="3130" width="1.5703125" style="55" customWidth="1"/>
    <col min="3131" max="3131" width="2.42578125" style="55" customWidth="1"/>
    <col min="3132" max="3385" width="0.7109375" style="55"/>
    <col min="3386" max="3386" width="1.5703125" style="55" customWidth="1"/>
    <col min="3387" max="3387" width="2.42578125" style="55" customWidth="1"/>
    <col min="3388" max="3641" width="0.7109375" style="55"/>
    <col min="3642" max="3642" width="1.5703125" style="55" customWidth="1"/>
    <col min="3643" max="3643" width="2.42578125" style="55" customWidth="1"/>
    <col min="3644" max="3897" width="0.7109375" style="55"/>
    <col min="3898" max="3898" width="1.5703125" style="55" customWidth="1"/>
    <col min="3899" max="3899" width="2.42578125" style="55" customWidth="1"/>
    <col min="3900" max="4153" width="0.7109375" style="55"/>
    <col min="4154" max="4154" width="1.5703125" style="55" customWidth="1"/>
    <col min="4155" max="4155" width="2.42578125" style="55" customWidth="1"/>
    <col min="4156" max="4409" width="0.7109375" style="55"/>
    <col min="4410" max="4410" width="1.5703125" style="55" customWidth="1"/>
    <col min="4411" max="4411" width="2.42578125" style="55" customWidth="1"/>
    <col min="4412" max="4665" width="0.7109375" style="55"/>
    <col min="4666" max="4666" width="1.5703125" style="55" customWidth="1"/>
    <col min="4667" max="4667" width="2.42578125" style="55" customWidth="1"/>
    <col min="4668" max="4921" width="0.7109375" style="55"/>
    <col min="4922" max="4922" width="1.5703125" style="55" customWidth="1"/>
    <col min="4923" max="4923" width="2.42578125" style="55" customWidth="1"/>
    <col min="4924" max="5177" width="0.7109375" style="55"/>
    <col min="5178" max="5178" width="1.5703125" style="55" customWidth="1"/>
    <col min="5179" max="5179" width="2.42578125" style="55" customWidth="1"/>
    <col min="5180" max="5433" width="0.7109375" style="55"/>
    <col min="5434" max="5434" width="1.5703125" style="55" customWidth="1"/>
    <col min="5435" max="5435" width="2.42578125" style="55" customWidth="1"/>
    <col min="5436" max="5689" width="0.7109375" style="55"/>
    <col min="5690" max="5690" width="1.5703125" style="55" customWidth="1"/>
    <col min="5691" max="5691" width="2.42578125" style="55" customWidth="1"/>
    <col min="5692" max="5945" width="0.7109375" style="55"/>
    <col min="5946" max="5946" width="1.5703125" style="55" customWidth="1"/>
    <col min="5947" max="5947" width="2.42578125" style="55" customWidth="1"/>
    <col min="5948" max="6201" width="0.7109375" style="55"/>
    <col min="6202" max="6202" width="1.5703125" style="55" customWidth="1"/>
    <col min="6203" max="6203" width="2.42578125" style="55" customWidth="1"/>
    <col min="6204" max="6457" width="0.7109375" style="55"/>
    <col min="6458" max="6458" width="1.5703125" style="55" customWidth="1"/>
    <col min="6459" max="6459" width="2.42578125" style="55" customWidth="1"/>
    <col min="6460" max="6713" width="0.7109375" style="55"/>
    <col min="6714" max="6714" width="1.5703125" style="55" customWidth="1"/>
    <col min="6715" max="6715" width="2.42578125" style="55" customWidth="1"/>
    <col min="6716" max="6969" width="0.7109375" style="55"/>
    <col min="6970" max="6970" width="1.5703125" style="55" customWidth="1"/>
    <col min="6971" max="6971" width="2.42578125" style="55" customWidth="1"/>
    <col min="6972" max="7225" width="0.7109375" style="55"/>
    <col min="7226" max="7226" width="1.5703125" style="55" customWidth="1"/>
    <col min="7227" max="7227" width="2.42578125" style="55" customWidth="1"/>
    <col min="7228" max="7481" width="0.7109375" style="55"/>
    <col min="7482" max="7482" width="1.5703125" style="55" customWidth="1"/>
    <col min="7483" max="7483" width="2.42578125" style="55" customWidth="1"/>
    <col min="7484" max="7737" width="0.7109375" style="55"/>
    <col min="7738" max="7738" width="1.5703125" style="55" customWidth="1"/>
    <col min="7739" max="7739" width="2.42578125" style="55" customWidth="1"/>
    <col min="7740" max="7993" width="0.7109375" style="55"/>
    <col min="7994" max="7994" width="1.5703125" style="55" customWidth="1"/>
    <col min="7995" max="7995" width="2.42578125" style="55" customWidth="1"/>
    <col min="7996" max="8249" width="0.7109375" style="55"/>
    <col min="8250" max="8250" width="1.5703125" style="55" customWidth="1"/>
    <col min="8251" max="8251" width="2.42578125" style="55" customWidth="1"/>
    <col min="8252" max="8505" width="0.7109375" style="55"/>
    <col min="8506" max="8506" width="1.5703125" style="55" customWidth="1"/>
    <col min="8507" max="8507" width="2.42578125" style="55" customWidth="1"/>
    <col min="8508" max="8761" width="0.7109375" style="55"/>
    <col min="8762" max="8762" width="1.5703125" style="55" customWidth="1"/>
    <col min="8763" max="8763" width="2.42578125" style="55" customWidth="1"/>
    <col min="8764" max="9017" width="0.7109375" style="55"/>
    <col min="9018" max="9018" width="1.5703125" style="55" customWidth="1"/>
    <col min="9019" max="9019" width="2.42578125" style="55" customWidth="1"/>
    <col min="9020" max="9273" width="0.7109375" style="55"/>
    <col min="9274" max="9274" width="1.5703125" style="55" customWidth="1"/>
    <col min="9275" max="9275" width="2.42578125" style="55" customWidth="1"/>
    <col min="9276" max="9529" width="0.7109375" style="55"/>
    <col min="9530" max="9530" width="1.5703125" style="55" customWidth="1"/>
    <col min="9531" max="9531" width="2.42578125" style="55" customWidth="1"/>
    <col min="9532" max="9785" width="0.7109375" style="55"/>
    <col min="9786" max="9786" width="1.5703125" style="55" customWidth="1"/>
    <col min="9787" max="9787" width="2.42578125" style="55" customWidth="1"/>
    <col min="9788" max="10041" width="0.7109375" style="55"/>
    <col min="10042" max="10042" width="1.5703125" style="55" customWidth="1"/>
    <col min="10043" max="10043" width="2.42578125" style="55" customWidth="1"/>
    <col min="10044" max="10297" width="0.7109375" style="55"/>
    <col min="10298" max="10298" width="1.5703125" style="55" customWidth="1"/>
    <col min="10299" max="10299" width="2.42578125" style="55" customWidth="1"/>
    <col min="10300" max="10553" width="0.7109375" style="55"/>
    <col min="10554" max="10554" width="1.5703125" style="55" customWidth="1"/>
    <col min="10555" max="10555" width="2.42578125" style="55" customWidth="1"/>
    <col min="10556" max="10809" width="0.7109375" style="55"/>
    <col min="10810" max="10810" width="1.5703125" style="55" customWidth="1"/>
    <col min="10811" max="10811" width="2.42578125" style="55" customWidth="1"/>
    <col min="10812" max="11065" width="0.7109375" style="55"/>
    <col min="11066" max="11066" width="1.5703125" style="55" customWidth="1"/>
    <col min="11067" max="11067" width="2.42578125" style="55" customWidth="1"/>
    <col min="11068" max="11321" width="0.7109375" style="55"/>
    <col min="11322" max="11322" width="1.5703125" style="55" customWidth="1"/>
    <col min="11323" max="11323" width="2.42578125" style="55" customWidth="1"/>
    <col min="11324" max="11577" width="0.7109375" style="55"/>
    <col min="11578" max="11578" width="1.5703125" style="55" customWidth="1"/>
    <col min="11579" max="11579" width="2.42578125" style="55" customWidth="1"/>
    <col min="11580" max="11833" width="0.7109375" style="55"/>
    <col min="11834" max="11834" width="1.5703125" style="55" customWidth="1"/>
    <col min="11835" max="11835" width="2.42578125" style="55" customWidth="1"/>
    <col min="11836" max="12089" width="0.7109375" style="55"/>
    <col min="12090" max="12090" width="1.5703125" style="55" customWidth="1"/>
    <col min="12091" max="12091" width="2.42578125" style="55" customWidth="1"/>
    <col min="12092" max="12345" width="0.7109375" style="55"/>
    <col min="12346" max="12346" width="1.5703125" style="55" customWidth="1"/>
    <col min="12347" max="12347" width="2.42578125" style="55" customWidth="1"/>
    <col min="12348" max="12601" width="0.7109375" style="55"/>
    <col min="12602" max="12602" width="1.5703125" style="55" customWidth="1"/>
    <col min="12603" max="12603" width="2.42578125" style="55" customWidth="1"/>
    <col min="12604" max="12857" width="0.7109375" style="55"/>
    <col min="12858" max="12858" width="1.5703125" style="55" customWidth="1"/>
    <col min="12859" max="12859" width="2.42578125" style="55" customWidth="1"/>
    <col min="12860" max="13113" width="0.7109375" style="55"/>
    <col min="13114" max="13114" width="1.5703125" style="55" customWidth="1"/>
    <col min="13115" max="13115" width="2.42578125" style="55" customWidth="1"/>
    <col min="13116" max="13369" width="0.7109375" style="55"/>
    <col min="13370" max="13370" width="1.5703125" style="55" customWidth="1"/>
    <col min="13371" max="13371" width="2.42578125" style="55" customWidth="1"/>
    <col min="13372" max="13625" width="0.7109375" style="55"/>
    <col min="13626" max="13626" width="1.5703125" style="55" customWidth="1"/>
    <col min="13627" max="13627" width="2.42578125" style="55" customWidth="1"/>
    <col min="13628" max="13881" width="0.7109375" style="55"/>
    <col min="13882" max="13882" width="1.5703125" style="55" customWidth="1"/>
    <col min="13883" max="13883" width="2.42578125" style="55" customWidth="1"/>
    <col min="13884" max="14137" width="0.7109375" style="55"/>
    <col min="14138" max="14138" width="1.5703125" style="55" customWidth="1"/>
    <col min="14139" max="14139" width="2.42578125" style="55" customWidth="1"/>
    <col min="14140" max="14393" width="0.7109375" style="55"/>
    <col min="14394" max="14394" width="1.5703125" style="55" customWidth="1"/>
    <col min="14395" max="14395" width="2.42578125" style="55" customWidth="1"/>
    <col min="14396" max="14649" width="0.7109375" style="55"/>
    <col min="14650" max="14650" width="1.5703125" style="55" customWidth="1"/>
    <col min="14651" max="14651" width="2.42578125" style="55" customWidth="1"/>
    <col min="14652" max="14905" width="0.7109375" style="55"/>
    <col min="14906" max="14906" width="1.5703125" style="55" customWidth="1"/>
    <col min="14907" max="14907" width="2.42578125" style="55" customWidth="1"/>
    <col min="14908" max="15161" width="0.7109375" style="55"/>
    <col min="15162" max="15162" width="1.5703125" style="55" customWidth="1"/>
    <col min="15163" max="15163" width="2.42578125" style="55" customWidth="1"/>
    <col min="15164" max="15417" width="0.7109375" style="55"/>
    <col min="15418" max="15418" width="1.5703125" style="55" customWidth="1"/>
    <col min="15419" max="15419" width="2.42578125" style="55" customWidth="1"/>
    <col min="15420" max="15673" width="0.7109375" style="55"/>
    <col min="15674" max="15674" width="1.5703125" style="55" customWidth="1"/>
    <col min="15675" max="15675" width="2.42578125" style="55" customWidth="1"/>
    <col min="15676" max="15929" width="0.7109375" style="55"/>
    <col min="15930" max="15930" width="1.5703125" style="55" customWidth="1"/>
    <col min="15931" max="15931" width="2.42578125" style="55" customWidth="1"/>
    <col min="15932" max="16185" width="0.7109375" style="55"/>
    <col min="16186" max="16186" width="1.5703125" style="55" customWidth="1"/>
    <col min="16187" max="16187" width="2.42578125" style="55" customWidth="1"/>
    <col min="16188" max="16384" width="0.7109375" style="55"/>
  </cols>
  <sheetData>
    <row r="1" spans="1:256" x14ac:dyDescent="0.2">
      <c r="CR1" s="188" t="s">
        <v>1</v>
      </c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</row>
    <row r="2" spans="1:256" x14ac:dyDescent="0.2">
      <c r="CR2" s="56" t="s">
        <v>85</v>
      </c>
      <c r="CS2" s="57"/>
      <c r="CT2" s="57"/>
      <c r="CU2" s="57"/>
      <c r="CV2" s="189" t="s">
        <v>86</v>
      </c>
      <c r="CW2" s="189"/>
      <c r="CX2" s="189"/>
      <c r="CY2" s="189"/>
      <c r="CZ2" s="189"/>
      <c r="DA2" s="189"/>
      <c r="DB2" s="189"/>
      <c r="DC2" s="189"/>
      <c r="DD2" s="189"/>
      <c r="DE2" s="189"/>
      <c r="DF2" s="189"/>
      <c r="DG2" s="189"/>
      <c r="DH2" s="189"/>
      <c r="DI2" s="189"/>
      <c r="DJ2" s="189"/>
      <c r="DK2" s="189"/>
      <c r="DL2" s="189"/>
      <c r="DM2" s="189"/>
      <c r="DN2" s="189"/>
      <c r="DO2" s="189"/>
      <c r="DP2" s="189"/>
      <c r="DQ2" s="189"/>
      <c r="DR2" s="189"/>
      <c r="DS2" s="189"/>
      <c r="DT2" s="189"/>
      <c r="DU2" s="189"/>
      <c r="DV2" s="189"/>
      <c r="DW2" s="189"/>
      <c r="DX2" s="189"/>
      <c r="DY2" s="189"/>
      <c r="DZ2" s="189"/>
      <c r="EA2" s="189"/>
      <c r="EB2" s="189"/>
      <c r="EC2" s="189"/>
      <c r="ED2" s="189"/>
      <c r="EE2" s="189"/>
      <c r="EF2" s="189"/>
      <c r="EG2" s="189"/>
      <c r="EH2" s="189"/>
      <c r="EI2" s="189"/>
      <c r="EJ2" s="189"/>
      <c r="EK2" s="189"/>
      <c r="EL2" s="189"/>
      <c r="EM2" s="189"/>
      <c r="EN2" s="189"/>
      <c r="EO2" s="189"/>
      <c r="EP2" s="189"/>
      <c r="EQ2" s="189"/>
      <c r="ER2" s="189"/>
      <c r="ES2" s="189"/>
      <c r="ET2" s="189"/>
      <c r="EU2" s="189"/>
      <c r="EV2" s="189"/>
      <c r="EW2" s="189"/>
      <c r="EX2" s="189"/>
      <c r="EY2" s="189"/>
      <c r="EZ2" s="189"/>
      <c r="FA2" s="189"/>
      <c r="FB2" s="189"/>
      <c r="FC2" s="189"/>
      <c r="FD2" s="189"/>
      <c r="FE2" s="189"/>
      <c r="FF2" s="189"/>
      <c r="FG2" s="189"/>
      <c r="FH2" s="189"/>
      <c r="FI2" s="189"/>
      <c r="FJ2" s="189"/>
      <c r="FK2" s="189"/>
    </row>
    <row r="3" spans="1:256" x14ac:dyDescent="0.2">
      <c r="CR3" s="190" t="s">
        <v>87</v>
      </c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</row>
    <row r="4" spans="1:256" x14ac:dyDescent="0.2">
      <c r="CR4" s="189" t="s">
        <v>88</v>
      </c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</row>
    <row r="5" spans="1:256" x14ac:dyDescent="0.2">
      <c r="CR5" s="190" t="s">
        <v>89</v>
      </c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</row>
    <row r="6" spans="1:256" x14ac:dyDescent="0.2"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T6" s="58"/>
      <c r="DU6" s="58"/>
      <c r="DV6" s="58"/>
      <c r="DW6" s="58"/>
      <c r="DX6" s="58"/>
      <c r="DY6" s="58"/>
      <c r="DZ6" s="58"/>
      <c r="EA6" s="56" t="s">
        <v>90</v>
      </c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</row>
    <row r="7" spans="1:256" x14ac:dyDescent="0.2">
      <c r="CR7" s="191" t="s">
        <v>8</v>
      </c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EA7" s="191" t="s">
        <v>9</v>
      </c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</row>
    <row r="8" spans="1:256" x14ac:dyDescent="0.2">
      <c r="CP8" s="192" t="s">
        <v>91</v>
      </c>
      <c r="CQ8" s="192"/>
      <c r="CR8" s="193"/>
      <c r="CS8" s="193"/>
      <c r="CT8" s="193"/>
      <c r="CU8" s="193"/>
      <c r="CV8" s="193"/>
      <c r="CW8" s="194" t="s">
        <v>91</v>
      </c>
      <c r="CX8" s="194"/>
      <c r="CY8" s="193" t="s">
        <v>151</v>
      </c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2">
        <v>20</v>
      </c>
      <c r="DW8" s="192"/>
      <c r="DX8" s="192"/>
      <c r="DY8" s="192"/>
      <c r="DZ8" s="195" t="s">
        <v>92</v>
      </c>
      <c r="EA8" s="195"/>
      <c r="EB8" s="195"/>
      <c r="EC8" s="194" t="s">
        <v>93</v>
      </c>
      <c r="ED8" s="194"/>
      <c r="EE8" s="194"/>
      <c r="FK8" s="60"/>
    </row>
    <row r="9" spans="1:256" s="61" customFormat="1" x14ac:dyDescent="0.2">
      <c r="A9" s="55"/>
      <c r="B9" s="196" t="s">
        <v>94</v>
      </c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</row>
    <row r="10" spans="1:256" s="63" customFormat="1" x14ac:dyDescent="0.2">
      <c r="A10" s="62"/>
      <c r="B10" s="197" t="s">
        <v>95</v>
      </c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8" t="s">
        <v>11</v>
      </c>
      <c r="EY10" s="198"/>
      <c r="EZ10" s="198"/>
      <c r="FA10" s="198"/>
      <c r="FB10" s="198"/>
      <c r="FC10" s="198"/>
      <c r="FD10" s="198"/>
      <c r="FE10" s="198"/>
      <c r="FF10" s="198"/>
      <c r="FG10" s="198"/>
      <c r="FH10" s="198"/>
      <c r="FI10" s="198"/>
      <c r="FJ10" s="198"/>
      <c r="FK10" s="198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</row>
    <row r="11" spans="1:256" x14ac:dyDescent="0.2">
      <c r="EB11" s="64"/>
      <c r="EC11" s="64"/>
      <c r="ED11" s="64"/>
      <c r="EE11" s="64"/>
      <c r="EF11" s="63"/>
      <c r="EG11" s="63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6"/>
      <c r="ES11" s="66"/>
      <c r="ET11" s="66"/>
      <c r="EU11" s="66"/>
      <c r="EV11" s="66" t="s">
        <v>96</v>
      </c>
      <c r="EW11" s="65"/>
      <c r="EX11" s="198"/>
      <c r="EY11" s="198"/>
      <c r="EZ11" s="198"/>
      <c r="FA11" s="198"/>
      <c r="FB11" s="198"/>
      <c r="FC11" s="198"/>
      <c r="FD11" s="198"/>
      <c r="FE11" s="198"/>
      <c r="FF11" s="198"/>
      <c r="FG11" s="198"/>
      <c r="FH11" s="198"/>
      <c r="FI11" s="198"/>
      <c r="FJ11" s="198"/>
      <c r="FK11" s="198"/>
    </row>
    <row r="12" spans="1:256" x14ac:dyDescent="0.2">
      <c r="AW12" s="192" t="s">
        <v>97</v>
      </c>
      <c r="AX12" s="192"/>
      <c r="AY12" s="192"/>
      <c r="AZ12" s="192"/>
      <c r="BA12" s="192"/>
      <c r="BB12" s="193"/>
      <c r="BC12" s="193"/>
      <c r="BD12" s="193"/>
      <c r="BE12" s="193"/>
      <c r="BF12" s="193"/>
      <c r="BG12" s="194" t="s">
        <v>91</v>
      </c>
      <c r="BH12" s="194"/>
      <c r="BI12" s="193" t="s">
        <v>151</v>
      </c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2">
        <v>20</v>
      </c>
      <c r="CG12" s="192"/>
      <c r="CH12" s="192"/>
      <c r="CI12" s="192"/>
      <c r="CJ12" s="195" t="s">
        <v>92</v>
      </c>
      <c r="CK12" s="195"/>
      <c r="CL12" s="195"/>
      <c r="CM12" s="195"/>
      <c r="CN12" s="194" t="s">
        <v>93</v>
      </c>
      <c r="CO12" s="194"/>
      <c r="CP12" s="194"/>
      <c r="ER12" s="60"/>
      <c r="ES12" s="60"/>
      <c r="ET12" s="60"/>
      <c r="EU12" s="60"/>
      <c r="EV12" s="60" t="s">
        <v>98</v>
      </c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</row>
    <row r="13" spans="1:256" x14ac:dyDescent="0.2">
      <c r="A13" s="55" t="s">
        <v>99</v>
      </c>
      <c r="AX13" s="203" t="s">
        <v>100</v>
      </c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R13" s="60"/>
      <c r="ES13" s="60"/>
      <c r="ET13" s="60"/>
      <c r="EU13" s="60"/>
      <c r="EV13" s="60"/>
      <c r="EX13" s="200" t="s">
        <v>101</v>
      </c>
      <c r="EY13" s="200"/>
      <c r="EZ13" s="200"/>
      <c r="FA13" s="200"/>
      <c r="FB13" s="200"/>
      <c r="FC13" s="200"/>
      <c r="FD13" s="200"/>
      <c r="FE13" s="200"/>
      <c r="FF13" s="200"/>
      <c r="FG13" s="200"/>
      <c r="FH13" s="200"/>
      <c r="FI13" s="200"/>
      <c r="FJ13" s="200"/>
      <c r="FK13" s="200"/>
    </row>
    <row r="14" spans="1:256" x14ac:dyDescent="0.2">
      <c r="A14" s="55" t="s">
        <v>102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3"/>
      <c r="CZ14" s="203"/>
      <c r="DA14" s="203"/>
      <c r="DB14" s="203"/>
      <c r="DC14" s="203"/>
      <c r="DD14" s="203"/>
      <c r="DE14" s="203"/>
      <c r="DF14" s="203"/>
      <c r="DG14" s="203"/>
      <c r="DH14" s="203"/>
      <c r="DI14" s="203"/>
      <c r="DJ14" s="203"/>
      <c r="DK14" s="203"/>
      <c r="DL14" s="203"/>
      <c r="DM14" s="203"/>
      <c r="DN14" s="203"/>
      <c r="DO14" s="203"/>
      <c r="DP14" s="203"/>
      <c r="DQ14" s="203"/>
      <c r="DR14" s="203"/>
      <c r="DS14" s="203"/>
      <c r="DT14" s="203"/>
      <c r="DU14" s="203"/>
      <c r="DV14" s="203"/>
      <c r="DW14" s="203"/>
      <c r="DX14" s="203"/>
      <c r="DY14" s="203"/>
      <c r="DZ14" s="203"/>
      <c r="EA14" s="203"/>
      <c r="EB14" s="203"/>
      <c r="EC14" s="203"/>
      <c r="ED14" s="203"/>
      <c r="EE14" s="203"/>
      <c r="EF14" s="203"/>
      <c r="EG14" s="203"/>
      <c r="EH14" s="203"/>
      <c r="EI14" s="203"/>
      <c r="EJ14" s="203"/>
      <c r="ER14" s="60"/>
      <c r="ES14" s="60"/>
      <c r="ET14" s="60"/>
      <c r="EU14" s="60"/>
      <c r="EV14" s="60" t="s">
        <v>103</v>
      </c>
      <c r="EX14" s="200"/>
      <c r="EY14" s="200"/>
      <c r="EZ14" s="200"/>
      <c r="FA14" s="200"/>
      <c r="FB14" s="200"/>
      <c r="FC14" s="200"/>
      <c r="FD14" s="200"/>
      <c r="FE14" s="200"/>
      <c r="FF14" s="200"/>
      <c r="FG14" s="200"/>
      <c r="FH14" s="200"/>
      <c r="FI14" s="200"/>
      <c r="FJ14" s="200"/>
      <c r="FK14" s="200"/>
    </row>
    <row r="15" spans="1:256" s="67" customFormat="1" x14ac:dyDescent="0.2">
      <c r="AS15" s="55"/>
      <c r="AT15" s="55"/>
      <c r="AU15" s="55"/>
      <c r="AV15" s="55"/>
      <c r="AW15" s="55"/>
      <c r="EJ15" s="55"/>
      <c r="EK15" s="55"/>
      <c r="EL15" s="55"/>
      <c r="EM15" s="55"/>
      <c r="EN15" s="55"/>
      <c r="EO15" s="55"/>
      <c r="EP15" s="55"/>
      <c r="EQ15" s="55"/>
      <c r="ER15" s="60"/>
      <c r="ES15" s="60"/>
      <c r="ET15" s="60"/>
      <c r="EU15" s="60"/>
      <c r="EV15" s="60"/>
      <c r="EW15" s="55"/>
      <c r="EX15" s="200"/>
      <c r="EY15" s="200"/>
      <c r="EZ15" s="200"/>
      <c r="FA15" s="200"/>
      <c r="FB15" s="200"/>
      <c r="FC15" s="200"/>
      <c r="FD15" s="200"/>
      <c r="FE15" s="200"/>
      <c r="FF15" s="200"/>
      <c r="FG15" s="200"/>
      <c r="FH15" s="200"/>
      <c r="FI15" s="200"/>
      <c r="FJ15" s="200"/>
      <c r="FK15" s="200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  <c r="IU15" s="55"/>
      <c r="IV15" s="55"/>
    </row>
    <row r="16" spans="1:256" x14ac:dyDescent="0.2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X16" s="64" t="s">
        <v>15</v>
      </c>
      <c r="AY16" s="67"/>
      <c r="AZ16" s="67"/>
      <c r="BA16" s="67"/>
      <c r="BB16" s="67"/>
      <c r="BC16" s="67"/>
      <c r="BD16" s="67"/>
      <c r="BE16" s="67"/>
      <c r="BF16" s="67"/>
      <c r="BG16" s="204" t="s">
        <v>104</v>
      </c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  <c r="BT16" s="204"/>
      <c r="BU16" s="204"/>
      <c r="BV16" s="204"/>
      <c r="BW16" s="204"/>
      <c r="BX16" s="204"/>
      <c r="BY16" s="204"/>
      <c r="BZ16" s="204"/>
      <c r="CA16" s="204"/>
      <c r="CB16" s="204"/>
      <c r="CC16" s="204"/>
      <c r="CD16" s="204"/>
      <c r="CE16" s="204"/>
      <c r="CF16" s="204"/>
      <c r="CG16" s="204"/>
      <c r="CH16" s="204"/>
      <c r="CI16" s="204"/>
      <c r="CJ16" s="204"/>
      <c r="CK16" s="204"/>
      <c r="CL16" s="204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R16" s="60"/>
      <c r="ES16" s="60"/>
      <c r="ET16" s="60"/>
      <c r="EU16" s="60"/>
      <c r="EV16" s="60" t="s">
        <v>105</v>
      </c>
      <c r="EX16" s="200"/>
      <c r="EY16" s="200"/>
      <c r="EZ16" s="200"/>
      <c r="FA16" s="200"/>
      <c r="FB16" s="200"/>
      <c r="FC16" s="200"/>
      <c r="FD16" s="200"/>
      <c r="FE16" s="200"/>
      <c r="FF16" s="200"/>
      <c r="FG16" s="200"/>
      <c r="FH16" s="200"/>
      <c r="FI16" s="200"/>
      <c r="FJ16" s="200"/>
      <c r="FK16" s="200"/>
    </row>
    <row r="17" spans="1:180" x14ac:dyDescent="0.2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X17" s="67"/>
      <c r="AY17" s="67"/>
      <c r="AZ17" s="67"/>
      <c r="BA17" s="67"/>
      <c r="BB17" s="67"/>
      <c r="BC17" s="67"/>
      <c r="BD17" s="67"/>
      <c r="BE17" s="67"/>
      <c r="BF17" s="67"/>
      <c r="BG17" s="68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70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R17" s="60"/>
      <c r="ES17" s="60"/>
      <c r="ET17" s="60"/>
      <c r="EU17" s="60"/>
      <c r="EV17" s="60"/>
      <c r="EX17" s="200"/>
      <c r="EY17" s="200"/>
      <c r="EZ17" s="200"/>
      <c r="FA17" s="200"/>
      <c r="FB17" s="200"/>
      <c r="FC17" s="200"/>
      <c r="FD17" s="200"/>
      <c r="FE17" s="200"/>
      <c r="FF17" s="200"/>
      <c r="FG17" s="200"/>
      <c r="FH17" s="200"/>
      <c r="FI17" s="200"/>
      <c r="FJ17" s="200"/>
      <c r="FK17" s="200"/>
    </row>
    <row r="18" spans="1:180" x14ac:dyDescent="0.2">
      <c r="A18" s="55" t="s">
        <v>106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X18" s="199" t="s">
        <v>107</v>
      </c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199"/>
      <c r="CI18" s="199"/>
      <c r="CJ18" s="199"/>
      <c r="CK18" s="199"/>
      <c r="CL18" s="199"/>
      <c r="CM18" s="199"/>
      <c r="CN18" s="199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199"/>
      <c r="DE18" s="199"/>
      <c r="DF18" s="199"/>
      <c r="DG18" s="199"/>
      <c r="DH18" s="199"/>
      <c r="DI18" s="199"/>
      <c r="DJ18" s="199"/>
      <c r="DK18" s="199"/>
      <c r="DL18" s="199"/>
      <c r="DM18" s="199"/>
      <c r="DN18" s="199"/>
      <c r="DO18" s="199"/>
      <c r="DP18" s="199"/>
      <c r="DQ18" s="199"/>
      <c r="DR18" s="199"/>
      <c r="DS18" s="199"/>
      <c r="DT18" s="199"/>
      <c r="DU18" s="199"/>
      <c r="DV18" s="199"/>
      <c r="DW18" s="199"/>
      <c r="DX18" s="199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R18" s="60"/>
      <c r="ES18" s="60"/>
      <c r="ET18" s="60"/>
      <c r="EU18" s="60"/>
      <c r="EV18" s="66" t="s">
        <v>108</v>
      </c>
      <c r="EX18" s="200" t="s">
        <v>109</v>
      </c>
      <c r="EY18" s="200"/>
      <c r="EZ18" s="200"/>
      <c r="FA18" s="200"/>
      <c r="FB18" s="200"/>
      <c r="FC18" s="200"/>
      <c r="FD18" s="200"/>
      <c r="FE18" s="200"/>
      <c r="FF18" s="200"/>
      <c r="FG18" s="200"/>
      <c r="FH18" s="200"/>
      <c r="FI18" s="200"/>
      <c r="FJ18" s="200"/>
      <c r="FK18" s="200"/>
    </row>
    <row r="19" spans="1:180" x14ac:dyDescent="0.2">
      <c r="A19" s="55" t="s">
        <v>19</v>
      </c>
      <c r="AX19" s="201" t="s">
        <v>110</v>
      </c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  <c r="BI19" s="201"/>
      <c r="BJ19" s="201"/>
      <c r="BK19" s="201"/>
      <c r="BL19" s="201"/>
      <c r="BM19" s="201"/>
      <c r="BN19" s="201"/>
      <c r="BO19" s="201"/>
      <c r="BP19" s="201"/>
      <c r="BQ19" s="201"/>
      <c r="BR19" s="201"/>
      <c r="BS19" s="201"/>
      <c r="BT19" s="201"/>
      <c r="BU19" s="201"/>
      <c r="BV19" s="201"/>
      <c r="BW19" s="201"/>
      <c r="BX19" s="201"/>
      <c r="BY19" s="201"/>
      <c r="BZ19" s="201"/>
      <c r="CA19" s="201"/>
      <c r="CB19" s="201"/>
      <c r="CC19" s="201"/>
      <c r="CD19" s="201"/>
      <c r="CE19" s="201"/>
      <c r="CF19" s="201"/>
      <c r="CG19" s="201"/>
      <c r="CH19" s="201"/>
      <c r="CI19" s="201"/>
      <c r="CJ19" s="201"/>
      <c r="CK19" s="201"/>
      <c r="CL19" s="201"/>
      <c r="CM19" s="201"/>
      <c r="CN19" s="201"/>
      <c r="CO19" s="201"/>
      <c r="CP19" s="201"/>
      <c r="CQ19" s="201"/>
      <c r="CR19" s="201"/>
      <c r="CS19" s="201"/>
      <c r="CT19" s="201"/>
      <c r="CU19" s="201"/>
      <c r="CV19" s="201"/>
      <c r="CW19" s="201"/>
      <c r="CX19" s="201"/>
      <c r="CY19" s="201"/>
      <c r="CZ19" s="201"/>
      <c r="DA19" s="201"/>
      <c r="DB19" s="201"/>
      <c r="DC19" s="201"/>
      <c r="DD19" s="201"/>
      <c r="DE19" s="201"/>
      <c r="DF19" s="201"/>
      <c r="DG19" s="201"/>
      <c r="DH19" s="201"/>
      <c r="DI19" s="201"/>
      <c r="DJ19" s="201"/>
      <c r="DK19" s="201"/>
      <c r="DL19" s="201"/>
      <c r="DM19" s="201"/>
      <c r="DN19" s="201"/>
      <c r="DO19" s="201"/>
      <c r="DP19" s="201"/>
      <c r="DQ19" s="201"/>
      <c r="DR19" s="201"/>
      <c r="DS19" s="201"/>
      <c r="DT19" s="201"/>
      <c r="DU19" s="201"/>
      <c r="DV19" s="201"/>
      <c r="DW19" s="201"/>
      <c r="DX19" s="201"/>
      <c r="DY19" s="201"/>
      <c r="DZ19" s="201"/>
      <c r="EA19" s="201"/>
      <c r="EB19" s="201"/>
      <c r="EC19" s="201"/>
      <c r="ED19" s="201"/>
      <c r="EE19" s="201"/>
      <c r="EF19" s="201"/>
      <c r="EG19" s="201"/>
      <c r="EH19" s="201"/>
      <c r="EI19" s="201"/>
      <c r="ER19" s="60"/>
      <c r="ES19" s="60"/>
      <c r="ET19" s="60"/>
      <c r="EU19" s="60"/>
      <c r="EV19" s="60"/>
      <c r="EX19" s="200"/>
      <c r="EY19" s="200"/>
      <c r="EZ19" s="200"/>
      <c r="FA19" s="200"/>
      <c r="FB19" s="200"/>
      <c r="FC19" s="200"/>
      <c r="FD19" s="200"/>
      <c r="FE19" s="200"/>
      <c r="FF19" s="200"/>
      <c r="FG19" s="200"/>
      <c r="FH19" s="200"/>
      <c r="FI19" s="200"/>
      <c r="FJ19" s="200"/>
      <c r="FK19" s="200"/>
    </row>
    <row r="20" spans="1:180" x14ac:dyDescent="0.2">
      <c r="A20" s="55" t="s">
        <v>111</v>
      </c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2"/>
      <c r="BZ20" s="202"/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2"/>
      <c r="DJ20" s="202"/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2"/>
      <c r="EB20" s="202"/>
      <c r="EC20" s="202"/>
      <c r="ED20" s="202"/>
      <c r="EE20" s="202"/>
      <c r="EF20" s="202"/>
      <c r="EG20" s="202"/>
      <c r="EH20" s="202"/>
      <c r="EI20" s="202"/>
      <c r="ER20" s="60"/>
      <c r="ES20" s="60"/>
      <c r="ET20" s="60"/>
      <c r="EU20" s="60"/>
      <c r="EV20" s="60" t="s">
        <v>112</v>
      </c>
      <c r="EX20" s="200"/>
      <c r="EY20" s="200"/>
      <c r="EZ20" s="200"/>
      <c r="FA20" s="200"/>
      <c r="FB20" s="200"/>
      <c r="FC20" s="200"/>
      <c r="FD20" s="200"/>
      <c r="FE20" s="200"/>
      <c r="FF20" s="200"/>
      <c r="FG20" s="200"/>
      <c r="FH20" s="200"/>
      <c r="FI20" s="200"/>
      <c r="FJ20" s="200"/>
      <c r="FK20" s="200"/>
    </row>
    <row r="21" spans="1:180" x14ac:dyDescent="0.2">
      <c r="A21" s="55" t="s">
        <v>19</v>
      </c>
      <c r="AX21" s="202" t="s">
        <v>113</v>
      </c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2"/>
      <c r="BZ21" s="202"/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2"/>
      <c r="CR21" s="202"/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2"/>
      <c r="DJ21" s="202"/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2"/>
      <c r="EB21" s="202"/>
      <c r="EC21" s="202"/>
      <c r="ED21" s="202"/>
      <c r="EE21" s="202"/>
      <c r="EF21" s="202"/>
      <c r="EG21" s="202"/>
      <c r="EH21" s="202"/>
      <c r="EI21" s="202"/>
      <c r="EJ21" s="65"/>
      <c r="EK21" s="65"/>
      <c r="EL21" s="65"/>
      <c r="EM21" s="65"/>
      <c r="EN21" s="65"/>
      <c r="EO21" s="65"/>
      <c r="EP21" s="65"/>
      <c r="EQ21" s="65"/>
      <c r="ER21" s="66"/>
      <c r="ES21" s="66"/>
      <c r="ET21" s="66"/>
      <c r="EU21" s="66"/>
      <c r="EW21" s="65"/>
      <c r="EX21" s="200" t="s">
        <v>114</v>
      </c>
      <c r="EY21" s="200"/>
      <c r="EZ21" s="200"/>
      <c r="FA21" s="200"/>
      <c r="FB21" s="200"/>
      <c r="FC21" s="200"/>
      <c r="FD21" s="200"/>
      <c r="FE21" s="200"/>
      <c r="FF21" s="200"/>
      <c r="FG21" s="200"/>
      <c r="FH21" s="200"/>
      <c r="FI21" s="200"/>
      <c r="FJ21" s="200"/>
      <c r="FK21" s="200"/>
    </row>
    <row r="22" spans="1:180" x14ac:dyDescent="0.2">
      <c r="A22" s="55" t="s">
        <v>115</v>
      </c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2"/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2"/>
      <c r="CR22" s="202"/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2"/>
      <c r="DJ22" s="202"/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2"/>
      <c r="EB22" s="202"/>
      <c r="EC22" s="202"/>
      <c r="ED22" s="202"/>
      <c r="EE22" s="202"/>
      <c r="EF22" s="202"/>
      <c r="EG22" s="202"/>
      <c r="EH22" s="202"/>
      <c r="EI22" s="202"/>
      <c r="EJ22" s="65"/>
      <c r="EK22" s="65"/>
      <c r="EL22" s="65"/>
      <c r="EM22" s="65"/>
      <c r="EN22" s="65"/>
      <c r="EO22" s="65"/>
      <c r="EP22" s="65"/>
      <c r="EQ22" s="65"/>
      <c r="ER22" s="66"/>
      <c r="ES22" s="66"/>
      <c r="ET22" s="66"/>
      <c r="EU22" s="66"/>
      <c r="EW22" s="65"/>
      <c r="EX22" s="200"/>
      <c r="EY22" s="200"/>
      <c r="EZ22" s="200"/>
      <c r="FA22" s="200"/>
      <c r="FB22" s="200"/>
      <c r="FC22" s="200"/>
      <c r="FD22" s="200"/>
      <c r="FE22" s="200"/>
      <c r="FF22" s="200"/>
      <c r="FG22" s="200"/>
      <c r="FH22" s="200"/>
      <c r="FI22" s="200"/>
      <c r="FJ22" s="200"/>
      <c r="FK22" s="200"/>
    </row>
    <row r="23" spans="1:180" x14ac:dyDescent="0.2">
      <c r="A23" s="55" t="s">
        <v>116</v>
      </c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65"/>
      <c r="EK23" s="65"/>
      <c r="EL23" s="65"/>
      <c r="EM23" s="65"/>
      <c r="EN23" s="65"/>
      <c r="EO23" s="65"/>
      <c r="EP23" s="65"/>
      <c r="EQ23" s="65"/>
      <c r="ER23" s="66"/>
      <c r="ES23" s="66"/>
      <c r="ET23" s="66"/>
      <c r="EU23" s="66"/>
      <c r="EV23" s="60" t="s">
        <v>117</v>
      </c>
      <c r="EW23" s="65"/>
      <c r="EX23" s="200"/>
      <c r="EY23" s="200"/>
      <c r="EZ23" s="200"/>
      <c r="FA23" s="200"/>
      <c r="FB23" s="200"/>
      <c r="FC23" s="200"/>
      <c r="FD23" s="200"/>
      <c r="FE23" s="200"/>
      <c r="FF23" s="200"/>
      <c r="FG23" s="200"/>
      <c r="FH23" s="200"/>
      <c r="FI23" s="200"/>
      <c r="FJ23" s="200"/>
      <c r="FK23" s="200"/>
    </row>
    <row r="24" spans="1:180" x14ac:dyDescent="0.2"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65"/>
      <c r="EK24" s="65"/>
      <c r="EL24" s="65"/>
      <c r="EM24" s="65"/>
      <c r="EN24" s="65"/>
      <c r="EO24" s="65"/>
      <c r="EP24" s="65"/>
      <c r="EQ24" s="65"/>
      <c r="ER24" s="66"/>
      <c r="ES24" s="66"/>
      <c r="ET24" s="66"/>
      <c r="EU24" s="66"/>
      <c r="EV24" s="60" t="s">
        <v>118</v>
      </c>
      <c r="EW24" s="65"/>
      <c r="EX24" s="200"/>
      <c r="EY24" s="200"/>
      <c r="EZ24" s="200"/>
      <c r="FA24" s="200"/>
      <c r="FB24" s="200"/>
      <c r="FC24" s="200"/>
      <c r="FD24" s="200"/>
      <c r="FE24" s="200"/>
      <c r="FF24" s="200"/>
      <c r="FG24" s="200"/>
      <c r="FH24" s="200"/>
      <c r="FI24" s="200"/>
      <c r="FJ24" s="200"/>
      <c r="FK24" s="200"/>
    </row>
    <row r="25" spans="1:180" x14ac:dyDescent="0.2">
      <c r="L25" s="190" t="s">
        <v>119</v>
      </c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65"/>
      <c r="EK25" s="65"/>
      <c r="EL25" s="65"/>
      <c r="EM25" s="65"/>
      <c r="EN25" s="65"/>
      <c r="EO25" s="65"/>
      <c r="EP25" s="65"/>
      <c r="EQ25" s="65"/>
      <c r="ER25" s="66"/>
      <c r="ES25" s="66"/>
      <c r="ET25" s="66"/>
      <c r="EU25" s="66"/>
      <c r="EW25" s="65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</row>
    <row r="26" spans="1:180" x14ac:dyDescent="0.2">
      <c r="A26" s="67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65"/>
      <c r="EK26" s="65"/>
      <c r="EL26" s="65"/>
      <c r="EM26" s="65"/>
      <c r="EN26" s="65"/>
      <c r="EO26" s="65"/>
      <c r="EP26" s="65"/>
      <c r="EQ26" s="65"/>
      <c r="ER26" s="66"/>
      <c r="ES26" s="66"/>
      <c r="ET26" s="66"/>
      <c r="EU26" s="66"/>
      <c r="EW26" s="65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</row>
    <row r="27" spans="1:180" x14ac:dyDescent="0.2">
      <c r="A27" s="205" t="s">
        <v>120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6" t="s">
        <v>121</v>
      </c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 t="s">
        <v>122</v>
      </c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7" t="s">
        <v>123</v>
      </c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8"/>
      <c r="DB27" s="208"/>
      <c r="DC27" s="208"/>
      <c r="DD27" s="208"/>
      <c r="DE27" s="209"/>
      <c r="DF27" s="205" t="s">
        <v>124</v>
      </c>
      <c r="DG27" s="205"/>
      <c r="DH27" s="205"/>
      <c r="DI27" s="205"/>
      <c r="DJ27" s="205"/>
      <c r="DK27" s="205"/>
      <c r="DL27" s="205"/>
      <c r="DM27" s="205"/>
      <c r="DN27" s="205"/>
      <c r="DO27" s="205"/>
      <c r="DP27" s="205"/>
      <c r="DQ27" s="205"/>
      <c r="DR27" s="205"/>
      <c r="DS27" s="205"/>
      <c r="DT27" s="205"/>
      <c r="DU27" s="205"/>
      <c r="DV27" s="205"/>
      <c r="DW27" s="205"/>
      <c r="DX27" s="205"/>
      <c r="DY27" s="205"/>
      <c r="DZ27" s="205"/>
      <c r="EA27" s="205"/>
      <c r="EB27" s="205"/>
      <c r="EC27" s="205"/>
      <c r="ED27" s="205"/>
      <c r="EE27" s="205"/>
      <c r="EF27" s="205"/>
      <c r="EG27" s="205"/>
      <c r="EH27" s="205"/>
      <c r="EI27" s="205"/>
      <c r="EJ27" s="205"/>
      <c r="EK27" s="205"/>
      <c r="EL27" s="205"/>
      <c r="EM27" s="205"/>
      <c r="EN27" s="205"/>
      <c r="EO27" s="205"/>
      <c r="EP27" s="205"/>
      <c r="EQ27" s="205"/>
      <c r="ER27" s="205"/>
      <c r="ES27" s="205"/>
      <c r="ET27" s="205"/>
      <c r="EU27" s="205"/>
      <c r="EV27" s="205"/>
      <c r="EW27" s="205"/>
      <c r="EX27" s="205"/>
      <c r="EY27" s="205"/>
      <c r="EZ27" s="205"/>
      <c r="FA27" s="205"/>
      <c r="FB27" s="205"/>
      <c r="FC27" s="205"/>
      <c r="FD27" s="205"/>
      <c r="FE27" s="205"/>
      <c r="FF27" s="205"/>
      <c r="FG27" s="205"/>
      <c r="FH27" s="205"/>
      <c r="FI27" s="205"/>
      <c r="FJ27" s="205"/>
      <c r="FK27" s="205"/>
    </row>
    <row r="28" spans="1:180" x14ac:dyDescent="0.2">
      <c r="A28" s="20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7" t="s">
        <v>125</v>
      </c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9"/>
      <c r="DF28" s="205"/>
      <c r="DG28" s="205"/>
      <c r="DH28" s="205"/>
      <c r="DI28" s="205"/>
      <c r="DJ28" s="205"/>
      <c r="DK28" s="205"/>
      <c r="DL28" s="205"/>
      <c r="DM28" s="205"/>
      <c r="DN28" s="205"/>
      <c r="DO28" s="205"/>
      <c r="DP28" s="205"/>
      <c r="DQ28" s="205"/>
      <c r="DR28" s="205"/>
      <c r="DS28" s="205"/>
      <c r="DT28" s="205"/>
      <c r="DU28" s="205"/>
      <c r="DV28" s="205"/>
      <c r="DW28" s="205"/>
      <c r="DX28" s="205"/>
      <c r="DY28" s="205"/>
      <c r="DZ28" s="205"/>
      <c r="EA28" s="205"/>
      <c r="EB28" s="205"/>
      <c r="EC28" s="205"/>
      <c r="ED28" s="205"/>
      <c r="EE28" s="205"/>
      <c r="EF28" s="205"/>
      <c r="EG28" s="205"/>
      <c r="EH28" s="205"/>
      <c r="EI28" s="205"/>
      <c r="EJ28" s="205"/>
      <c r="EK28" s="205"/>
      <c r="EL28" s="205"/>
      <c r="EM28" s="205"/>
      <c r="EN28" s="205"/>
      <c r="EO28" s="205"/>
      <c r="EP28" s="205"/>
      <c r="EQ28" s="205"/>
      <c r="ER28" s="205"/>
      <c r="ES28" s="205"/>
      <c r="ET28" s="205"/>
      <c r="EU28" s="205"/>
      <c r="EV28" s="205"/>
      <c r="EW28" s="205"/>
      <c r="EX28" s="205"/>
      <c r="EY28" s="205"/>
      <c r="EZ28" s="205"/>
      <c r="FA28" s="205"/>
      <c r="FB28" s="205"/>
      <c r="FC28" s="205"/>
      <c r="FD28" s="205"/>
      <c r="FE28" s="205"/>
      <c r="FF28" s="205"/>
      <c r="FG28" s="205"/>
      <c r="FH28" s="205"/>
      <c r="FI28" s="205"/>
      <c r="FJ28" s="205"/>
      <c r="FK28" s="205"/>
      <c r="FX28" s="65"/>
    </row>
    <row r="29" spans="1:180" s="73" customFormat="1" x14ac:dyDescent="0.25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10" t="s">
        <v>126</v>
      </c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2"/>
      <c r="DF29" s="205"/>
      <c r="DG29" s="205"/>
      <c r="DH29" s="205"/>
      <c r="DI29" s="205"/>
      <c r="DJ29" s="205"/>
      <c r="DK29" s="205"/>
      <c r="DL29" s="205"/>
      <c r="DM29" s="205"/>
      <c r="DN29" s="205"/>
      <c r="DO29" s="205"/>
      <c r="DP29" s="205"/>
      <c r="DQ29" s="205"/>
      <c r="DR29" s="205"/>
      <c r="DS29" s="205"/>
      <c r="DT29" s="205"/>
      <c r="DU29" s="205"/>
      <c r="DV29" s="205"/>
      <c r="DW29" s="205"/>
      <c r="DX29" s="205"/>
      <c r="DY29" s="205"/>
      <c r="DZ29" s="205"/>
      <c r="EA29" s="205"/>
      <c r="EB29" s="205"/>
      <c r="EC29" s="205"/>
      <c r="ED29" s="205"/>
      <c r="EE29" s="205"/>
      <c r="EF29" s="205"/>
      <c r="EG29" s="205"/>
      <c r="EH29" s="205"/>
      <c r="EI29" s="205"/>
      <c r="EJ29" s="205"/>
      <c r="EK29" s="205"/>
      <c r="EL29" s="205"/>
      <c r="EM29" s="205"/>
      <c r="EN29" s="205"/>
      <c r="EO29" s="205"/>
      <c r="EP29" s="205"/>
      <c r="EQ29" s="205"/>
      <c r="ER29" s="205"/>
      <c r="ES29" s="205"/>
      <c r="ET29" s="205"/>
      <c r="EU29" s="205"/>
      <c r="EV29" s="205"/>
      <c r="EW29" s="205"/>
      <c r="EX29" s="205"/>
      <c r="EY29" s="205"/>
      <c r="EZ29" s="205"/>
      <c r="FA29" s="205"/>
      <c r="FB29" s="205"/>
      <c r="FC29" s="205"/>
      <c r="FD29" s="205"/>
      <c r="FE29" s="205"/>
      <c r="FF29" s="205"/>
      <c r="FG29" s="205"/>
      <c r="FH29" s="205"/>
      <c r="FI29" s="205"/>
      <c r="FJ29" s="205"/>
      <c r="FK29" s="205"/>
    </row>
    <row r="30" spans="1:180" s="73" customFormat="1" x14ac:dyDescent="0.25">
      <c r="A30" s="205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13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</row>
    <row r="31" spans="1:180" s="73" customFormat="1" x14ac:dyDescent="0.25">
      <c r="A31" s="205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16" t="s">
        <v>127</v>
      </c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 t="s">
        <v>128</v>
      </c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 t="s">
        <v>129</v>
      </c>
      <c r="DG31" s="216"/>
      <c r="DH31" s="216"/>
      <c r="DI31" s="216"/>
      <c r="DJ31" s="216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216"/>
      <c r="EB31" s="216"/>
      <c r="EC31" s="216"/>
      <c r="ED31" s="216"/>
      <c r="EE31" s="216"/>
      <c r="EF31" s="216"/>
      <c r="EG31" s="216"/>
      <c r="EH31" s="216"/>
      <c r="EI31" s="216" t="s">
        <v>130</v>
      </c>
      <c r="EJ31" s="216"/>
      <c r="EK31" s="216"/>
      <c r="EL31" s="216"/>
      <c r="EM31" s="216"/>
      <c r="EN31" s="216"/>
      <c r="EO31" s="216"/>
      <c r="EP31" s="216"/>
      <c r="EQ31" s="216"/>
      <c r="ER31" s="216"/>
      <c r="ES31" s="216"/>
      <c r="ET31" s="216"/>
      <c r="EU31" s="216"/>
      <c r="EV31" s="216"/>
      <c r="EW31" s="216"/>
      <c r="EX31" s="216"/>
      <c r="EY31" s="216"/>
      <c r="EZ31" s="216"/>
      <c r="FA31" s="216"/>
      <c r="FB31" s="216"/>
      <c r="FC31" s="216"/>
      <c r="FD31" s="216"/>
      <c r="FE31" s="216"/>
      <c r="FF31" s="216"/>
      <c r="FG31" s="216"/>
      <c r="FH31" s="216"/>
      <c r="FI31" s="216"/>
      <c r="FJ31" s="216"/>
      <c r="FK31" s="216"/>
    </row>
    <row r="32" spans="1:180" x14ac:dyDescent="0.2">
      <c r="A32" s="216">
        <v>1</v>
      </c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>
        <v>2</v>
      </c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>
        <v>3</v>
      </c>
      <c r="BJ32" s="216"/>
      <c r="BK32" s="216"/>
      <c r="BL32" s="216"/>
      <c r="BM32" s="216"/>
      <c r="BN32" s="216"/>
      <c r="BO32" s="216"/>
      <c r="BP32" s="216"/>
      <c r="BQ32" s="216"/>
      <c r="BR32" s="216"/>
      <c r="BS32" s="216"/>
      <c r="BT32" s="216">
        <v>4</v>
      </c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>
        <v>5</v>
      </c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  <c r="CP32" s="216"/>
      <c r="CQ32" s="216"/>
      <c r="CR32" s="216"/>
      <c r="CS32" s="216"/>
      <c r="CT32" s="216"/>
      <c r="CU32" s="216"/>
      <c r="CV32" s="216"/>
      <c r="CW32" s="216"/>
      <c r="CX32" s="216"/>
      <c r="CY32" s="216"/>
      <c r="CZ32" s="216"/>
      <c r="DA32" s="216"/>
      <c r="DB32" s="216"/>
      <c r="DC32" s="216"/>
      <c r="DD32" s="216"/>
      <c r="DE32" s="216"/>
      <c r="DF32" s="216">
        <v>6</v>
      </c>
      <c r="DG32" s="216"/>
      <c r="DH32" s="216"/>
      <c r="DI32" s="216"/>
      <c r="DJ32" s="216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216"/>
      <c r="EB32" s="216"/>
      <c r="EC32" s="216"/>
      <c r="ED32" s="216"/>
      <c r="EE32" s="216"/>
      <c r="EF32" s="216"/>
      <c r="EG32" s="216"/>
      <c r="EH32" s="216"/>
      <c r="EI32" s="216">
        <v>7</v>
      </c>
      <c r="EJ32" s="216"/>
      <c r="EK32" s="216"/>
      <c r="EL32" s="216"/>
      <c r="EM32" s="216"/>
      <c r="EN32" s="216"/>
      <c r="EO32" s="216"/>
      <c r="EP32" s="216"/>
      <c r="EQ32" s="216"/>
      <c r="ER32" s="216"/>
      <c r="ES32" s="216"/>
      <c r="ET32" s="216"/>
      <c r="EU32" s="216"/>
      <c r="EV32" s="216"/>
      <c r="EW32" s="216"/>
      <c r="EX32" s="216"/>
      <c r="EY32" s="216"/>
      <c r="EZ32" s="216"/>
      <c r="FA32" s="216"/>
      <c r="FB32" s="216"/>
      <c r="FC32" s="216"/>
      <c r="FD32" s="216"/>
      <c r="FE32" s="216"/>
      <c r="FF32" s="216"/>
      <c r="FG32" s="216"/>
      <c r="FH32" s="216"/>
      <c r="FI32" s="216"/>
      <c r="FJ32" s="216"/>
      <c r="FK32" s="216"/>
    </row>
    <row r="33" spans="1:168" ht="49.5" customHeight="1" x14ac:dyDescent="0.2">
      <c r="A33" s="217" t="s">
        <v>131</v>
      </c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9"/>
      <c r="AX33" s="220" t="s">
        <v>132</v>
      </c>
      <c r="AY33" s="221"/>
      <c r="AZ33" s="221"/>
      <c r="BA33" s="221"/>
      <c r="BB33" s="221"/>
      <c r="BC33" s="221"/>
      <c r="BD33" s="221"/>
      <c r="BE33" s="221"/>
      <c r="BF33" s="221"/>
      <c r="BG33" s="221"/>
      <c r="BH33" s="222"/>
      <c r="BI33" s="220">
        <v>226</v>
      </c>
      <c r="BJ33" s="221"/>
      <c r="BK33" s="221"/>
      <c r="BL33" s="221"/>
      <c r="BM33" s="221"/>
      <c r="BN33" s="221"/>
      <c r="BO33" s="221"/>
      <c r="BP33" s="221"/>
      <c r="BQ33" s="221"/>
      <c r="BR33" s="221"/>
      <c r="BS33" s="222"/>
      <c r="BT33" s="223"/>
      <c r="BU33" s="224"/>
      <c r="BV33" s="224"/>
      <c r="BW33" s="224"/>
      <c r="BX33" s="224"/>
      <c r="BY33" s="224"/>
      <c r="BZ33" s="224"/>
      <c r="CA33" s="224"/>
      <c r="CB33" s="224"/>
      <c r="CC33" s="224"/>
      <c r="CD33" s="225"/>
      <c r="CE33" s="223"/>
      <c r="CF33" s="224"/>
      <c r="CG33" s="224"/>
      <c r="CH33" s="224"/>
      <c r="CI33" s="224"/>
      <c r="CJ33" s="224"/>
      <c r="CK33" s="224"/>
      <c r="CL33" s="224"/>
      <c r="CM33" s="224"/>
      <c r="CN33" s="224"/>
      <c r="CO33" s="224"/>
      <c r="CP33" s="224"/>
      <c r="CQ33" s="224"/>
      <c r="CR33" s="224"/>
      <c r="CS33" s="224"/>
      <c r="CT33" s="224"/>
      <c r="CU33" s="224"/>
      <c r="CV33" s="224"/>
      <c r="CW33" s="224"/>
      <c r="CX33" s="224"/>
      <c r="CY33" s="224"/>
      <c r="CZ33" s="224"/>
      <c r="DA33" s="224"/>
      <c r="DB33" s="224"/>
      <c r="DC33" s="224"/>
      <c r="DD33" s="224"/>
      <c r="DE33" s="225"/>
      <c r="DF33" s="226">
        <f>36000+18500</f>
        <v>54500</v>
      </c>
      <c r="DG33" s="227"/>
      <c r="DH33" s="227"/>
      <c r="DI33" s="227"/>
      <c r="DJ33" s="227"/>
      <c r="DK33" s="227"/>
      <c r="DL33" s="227"/>
      <c r="DM33" s="227"/>
      <c r="DN33" s="227"/>
      <c r="DO33" s="227"/>
      <c r="DP33" s="227"/>
      <c r="DQ33" s="227"/>
      <c r="DR33" s="227"/>
      <c r="DS33" s="227"/>
      <c r="DT33" s="227"/>
      <c r="DU33" s="227"/>
      <c r="DV33" s="227"/>
      <c r="DW33" s="227"/>
      <c r="DX33" s="227"/>
      <c r="DY33" s="227"/>
      <c r="DZ33" s="227"/>
      <c r="EA33" s="227"/>
      <c r="EB33" s="227"/>
      <c r="EC33" s="227"/>
      <c r="ED33" s="227"/>
      <c r="EE33" s="227"/>
      <c r="EF33" s="227"/>
      <c r="EG33" s="227"/>
      <c r="EH33" s="228"/>
      <c r="EI33" s="226">
        <f>36000+18500</f>
        <v>54500</v>
      </c>
      <c r="EJ33" s="227"/>
      <c r="EK33" s="227"/>
      <c r="EL33" s="227"/>
      <c r="EM33" s="227"/>
      <c r="EN33" s="227"/>
      <c r="EO33" s="227"/>
      <c r="EP33" s="227"/>
      <c r="EQ33" s="227"/>
      <c r="ER33" s="227"/>
      <c r="ES33" s="227"/>
      <c r="ET33" s="227"/>
      <c r="EU33" s="227"/>
      <c r="EV33" s="227"/>
      <c r="EW33" s="227"/>
      <c r="EX33" s="227"/>
      <c r="EY33" s="227"/>
      <c r="EZ33" s="227"/>
      <c r="FA33" s="227"/>
      <c r="FB33" s="227"/>
      <c r="FC33" s="227"/>
      <c r="FD33" s="227"/>
      <c r="FE33" s="227"/>
      <c r="FF33" s="227"/>
      <c r="FG33" s="227"/>
      <c r="FH33" s="227"/>
      <c r="FI33" s="227"/>
      <c r="FJ33" s="227"/>
      <c r="FK33" s="228"/>
    </row>
    <row r="34" spans="1:168" ht="33" customHeight="1" x14ac:dyDescent="0.2">
      <c r="A34" s="217" t="s">
        <v>133</v>
      </c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9"/>
      <c r="AX34" s="220" t="s">
        <v>134</v>
      </c>
      <c r="AY34" s="221"/>
      <c r="AZ34" s="221"/>
      <c r="BA34" s="221"/>
      <c r="BB34" s="221"/>
      <c r="BC34" s="221"/>
      <c r="BD34" s="221"/>
      <c r="BE34" s="221"/>
      <c r="BF34" s="221"/>
      <c r="BG34" s="221"/>
      <c r="BH34" s="222"/>
      <c r="BI34" s="220">
        <v>224</v>
      </c>
      <c r="BJ34" s="221"/>
      <c r="BK34" s="221"/>
      <c r="BL34" s="221"/>
      <c r="BM34" s="221"/>
      <c r="BN34" s="221"/>
      <c r="BO34" s="221"/>
      <c r="BP34" s="221"/>
      <c r="BQ34" s="221"/>
      <c r="BR34" s="221"/>
      <c r="BS34" s="222"/>
      <c r="BT34" s="223"/>
      <c r="BU34" s="224"/>
      <c r="BV34" s="224"/>
      <c r="BW34" s="224"/>
      <c r="BX34" s="224"/>
      <c r="BY34" s="224"/>
      <c r="BZ34" s="224"/>
      <c r="CA34" s="224"/>
      <c r="CB34" s="224"/>
      <c r="CC34" s="224"/>
      <c r="CD34" s="225"/>
      <c r="CE34" s="223"/>
      <c r="CF34" s="224"/>
      <c r="CG34" s="224"/>
      <c r="CH34" s="224"/>
      <c r="CI34" s="224"/>
      <c r="CJ34" s="224"/>
      <c r="CK34" s="224"/>
      <c r="CL34" s="224"/>
      <c r="CM34" s="224"/>
      <c r="CN34" s="224"/>
      <c r="CO34" s="224"/>
      <c r="CP34" s="224"/>
      <c r="CQ34" s="224"/>
      <c r="CR34" s="224"/>
      <c r="CS34" s="224"/>
      <c r="CT34" s="224"/>
      <c r="CU34" s="224"/>
      <c r="CV34" s="224"/>
      <c r="CW34" s="224"/>
      <c r="CX34" s="224"/>
      <c r="CY34" s="224"/>
      <c r="CZ34" s="224"/>
      <c r="DA34" s="224"/>
      <c r="DB34" s="224"/>
      <c r="DC34" s="224"/>
      <c r="DD34" s="224"/>
      <c r="DE34" s="225"/>
      <c r="DF34" s="226">
        <f>316600-60097.9</f>
        <v>256502.1</v>
      </c>
      <c r="DG34" s="227"/>
      <c r="DH34" s="227"/>
      <c r="DI34" s="227"/>
      <c r="DJ34" s="227"/>
      <c r="DK34" s="227"/>
      <c r="DL34" s="227"/>
      <c r="DM34" s="227"/>
      <c r="DN34" s="227"/>
      <c r="DO34" s="227"/>
      <c r="DP34" s="227"/>
      <c r="DQ34" s="227"/>
      <c r="DR34" s="227"/>
      <c r="DS34" s="227"/>
      <c r="DT34" s="227"/>
      <c r="DU34" s="227"/>
      <c r="DV34" s="227"/>
      <c r="DW34" s="227"/>
      <c r="DX34" s="227"/>
      <c r="DY34" s="227"/>
      <c r="DZ34" s="227"/>
      <c r="EA34" s="227"/>
      <c r="EB34" s="227"/>
      <c r="EC34" s="227"/>
      <c r="ED34" s="227"/>
      <c r="EE34" s="227"/>
      <c r="EF34" s="227"/>
      <c r="EG34" s="227"/>
      <c r="EH34" s="228"/>
      <c r="EI34" s="226">
        <f>316600-60097.9</f>
        <v>256502.1</v>
      </c>
      <c r="EJ34" s="227"/>
      <c r="EK34" s="227"/>
      <c r="EL34" s="227"/>
      <c r="EM34" s="227"/>
      <c r="EN34" s="227"/>
      <c r="EO34" s="227"/>
      <c r="EP34" s="227"/>
      <c r="EQ34" s="227"/>
      <c r="ER34" s="227"/>
      <c r="ES34" s="227"/>
      <c r="ET34" s="227"/>
      <c r="EU34" s="227"/>
      <c r="EV34" s="227"/>
      <c r="EW34" s="227"/>
      <c r="EX34" s="227"/>
      <c r="EY34" s="227"/>
      <c r="EZ34" s="227"/>
      <c r="FA34" s="227"/>
      <c r="FB34" s="227"/>
      <c r="FC34" s="227"/>
      <c r="FD34" s="227"/>
      <c r="FE34" s="227"/>
      <c r="FF34" s="227"/>
      <c r="FG34" s="227"/>
      <c r="FH34" s="227"/>
      <c r="FI34" s="227"/>
      <c r="FJ34" s="227"/>
      <c r="FK34" s="228"/>
    </row>
    <row r="35" spans="1:168" ht="70.5" customHeight="1" x14ac:dyDescent="0.2">
      <c r="A35" s="217" t="s">
        <v>135</v>
      </c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9"/>
      <c r="AX35" s="220" t="s">
        <v>136</v>
      </c>
      <c r="AY35" s="221"/>
      <c r="AZ35" s="221"/>
      <c r="BA35" s="221"/>
      <c r="BB35" s="221"/>
      <c r="BC35" s="221"/>
      <c r="BD35" s="221"/>
      <c r="BE35" s="221"/>
      <c r="BF35" s="221"/>
      <c r="BG35" s="221"/>
      <c r="BH35" s="222"/>
      <c r="BI35" s="220">
        <v>228</v>
      </c>
      <c r="BJ35" s="221"/>
      <c r="BK35" s="221"/>
      <c r="BL35" s="221"/>
      <c r="BM35" s="221"/>
      <c r="BN35" s="221"/>
      <c r="BO35" s="221"/>
      <c r="BP35" s="221"/>
      <c r="BQ35" s="221"/>
      <c r="BR35" s="221"/>
      <c r="BS35" s="222"/>
      <c r="BT35" s="223"/>
      <c r="BU35" s="224"/>
      <c r="BV35" s="224"/>
      <c r="BW35" s="224"/>
      <c r="BX35" s="224"/>
      <c r="BY35" s="224"/>
      <c r="BZ35" s="224"/>
      <c r="CA35" s="224"/>
      <c r="CB35" s="224"/>
      <c r="CC35" s="224"/>
      <c r="CD35" s="225"/>
      <c r="CE35" s="223"/>
      <c r="CF35" s="224"/>
      <c r="CG35" s="224"/>
      <c r="CH35" s="224"/>
      <c r="CI35" s="224"/>
      <c r="CJ35" s="224"/>
      <c r="CK35" s="224"/>
      <c r="CL35" s="224"/>
      <c r="CM35" s="224"/>
      <c r="CN35" s="224"/>
      <c r="CO35" s="224"/>
      <c r="CP35" s="224"/>
      <c r="CQ35" s="224"/>
      <c r="CR35" s="224"/>
      <c r="CS35" s="224"/>
      <c r="CT35" s="224"/>
      <c r="CU35" s="224"/>
      <c r="CV35" s="224"/>
      <c r="CW35" s="224"/>
      <c r="CX35" s="224"/>
      <c r="CY35" s="224"/>
      <c r="CZ35" s="224"/>
      <c r="DA35" s="224"/>
      <c r="DB35" s="224"/>
      <c r="DC35" s="224"/>
      <c r="DD35" s="224"/>
      <c r="DE35" s="225"/>
      <c r="DF35" s="226">
        <v>115550</v>
      </c>
      <c r="DG35" s="227"/>
      <c r="DH35" s="227"/>
      <c r="DI35" s="227"/>
      <c r="DJ35" s="227"/>
      <c r="DK35" s="227"/>
      <c r="DL35" s="227"/>
      <c r="DM35" s="227"/>
      <c r="DN35" s="227"/>
      <c r="DO35" s="227"/>
      <c r="DP35" s="227"/>
      <c r="DQ35" s="227"/>
      <c r="DR35" s="227"/>
      <c r="DS35" s="227"/>
      <c r="DT35" s="227"/>
      <c r="DU35" s="227"/>
      <c r="DV35" s="227"/>
      <c r="DW35" s="227"/>
      <c r="DX35" s="227"/>
      <c r="DY35" s="227"/>
      <c r="DZ35" s="227"/>
      <c r="EA35" s="227"/>
      <c r="EB35" s="227"/>
      <c r="EC35" s="227"/>
      <c r="ED35" s="227"/>
      <c r="EE35" s="227"/>
      <c r="EF35" s="227"/>
      <c r="EG35" s="227"/>
      <c r="EH35" s="228"/>
      <c r="EI35" s="226">
        <v>115550</v>
      </c>
      <c r="EJ35" s="227"/>
      <c r="EK35" s="227"/>
      <c r="EL35" s="227"/>
      <c r="EM35" s="227"/>
      <c r="EN35" s="227"/>
      <c r="EO35" s="227"/>
      <c r="EP35" s="227"/>
      <c r="EQ35" s="227"/>
      <c r="ER35" s="227"/>
      <c r="ES35" s="227"/>
      <c r="ET35" s="227"/>
      <c r="EU35" s="227"/>
      <c r="EV35" s="227"/>
      <c r="EW35" s="227"/>
      <c r="EX35" s="227"/>
      <c r="EY35" s="227"/>
      <c r="EZ35" s="227"/>
      <c r="FA35" s="227"/>
      <c r="FB35" s="227"/>
      <c r="FC35" s="227"/>
      <c r="FD35" s="227"/>
      <c r="FE35" s="227"/>
      <c r="FF35" s="227"/>
      <c r="FG35" s="227"/>
      <c r="FH35" s="227"/>
      <c r="FI35" s="227"/>
      <c r="FJ35" s="227"/>
      <c r="FK35" s="228"/>
    </row>
    <row r="36" spans="1:168" x14ac:dyDescent="0.2">
      <c r="A36" s="233" t="s">
        <v>137</v>
      </c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  <c r="AV36" s="234"/>
      <c r="AW36" s="235"/>
      <c r="AX36" s="236"/>
      <c r="AY36" s="237"/>
      <c r="AZ36" s="237"/>
      <c r="BA36" s="237"/>
      <c r="BB36" s="237"/>
      <c r="BC36" s="237"/>
      <c r="BD36" s="237"/>
      <c r="BE36" s="237"/>
      <c r="BF36" s="237"/>
      <c r="BG36" s="237"/>
      <c r="BH36" s="238"/>
      <c r="BI36" s="236"/>
      <c r="BJ36" s="237"/>
      <c r="BK36" s="237"/>
      <c r="BL36" s="237"/>
      <c r="BM36" s="237"/>
      <c r="BN36" s="237"/>
      <c r="BO36" s="237"/>
      <c r="BP36" s="237"/>
      <c r="BQ36" s="237"/>
      <c r="BR36" s="237"/>
      <c r="BS36" s="238"/>
      <c r="BT36" s="236"/>
      <c r="BU36" s="237"/>
      <c r="BV36" s="237"/>
      <c r="BW36" s="237"/>
      <c r="BX36" s="237"/>
      <c r="BY36" s="237"/>
      <c r="BZ36" s="237"/>
      <c r="CA36" s="237"/>
      <c r="CB36" s="237"/>
      <c r="CC36" s="237"/>
      <c r="CD36" s="238"/>
      <c r="CE36" s="226"/>
      <c r="CF36" s="227"/>
      <c r="CG36" s="227"/>
      <c r="CH36" s="227"/>
      <c r="CI36" s="227"/>
      <c r="CJ36" s="227"/>
      <c r="CK36" s="227"/>
      <c r="CL36" s="227"/>
      <c r="CM36" s="227"/>
      <c r="CN36" s="227"/>
      <c r="CO36" s="227"/>
      <c r="CP36" s="227"/>
      <c r="CQ36" s="227"/>
      <c r="CR36" s="227"/>
      <c r="CS36" s="227"/>
      <c r="CT36" s="227"/>
      <c r="CU36" s="227"/>
      <c r="CV36" s="227"/>
      <c r="CW36" s="227"/>
      <c r="CX36" s="227"/>
      <c r="CY36" s="227"/>
      <c r="CZ36" s="227"/>
      <c r="DA36" s="227"/>
      <c r="DB36" s="227"/>
      <c r="DC36" s="227"/>
      <c r="DD36" s="227"/>
      <c r="DE36" s="227"/>
      <c r="DF36" s="226">
        <f>SUM(DF33+DF34+DF35)</f>
        <v>426552.1</v>
      </c>
      <c r="DG36" s="227"/>
      <c r="DH36" s="227"/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27"/>
      <c r="EH36" s="228"/>
      <c r="EI36" s="226">
        <f>SUM(EI33+EI34+EI35)</f>
        <v>426552.1</v>
      </c>
      <c r="EJ36" s="227"/>
      <c r="EK36" s="227"/>
      <c r="EL36" s="227"/>
      <c r="EM36" s="227"/>
      <c r="EN36" s="227"/>
      <c r="EO36" s="227"/>
      <c r="EP36" s="227"/>
      <c r="EQ36" s="227"/>
      <c r="ER36" s="227"/>
      <c r="ES36" s="227"/>
      <c r="ET36" s="227"/>
      <c r="EU36" s="227"/>
      <c r="EV36" s="227"/>
      <c r="EW36" s="227"/>
      <c r="EX36" s="227"/>
      <c r="EY36" s="227"/>
      <c r="EZ36" s="227"/>
      <c r="FA36" s="227"/>
      <c r="FB36" s="227"/>
      <c r="FC36" s="227"/>
      <c r="FD36" s="227"/>
      <c r="FE36" s="227"/>
      <c r="FF36" s="227"/>
      <c r="FG36" s="227"/>
      <c r="FH36" s="227"/>
      <c r="FI36" s="227"/>
      <c r="FJ36" s="227"/>
      <c r="FK36" s="228"/>
    </row>
    <row r="37" spans="1:168" x14ac:dyDescent="0.2">
      <c r="ET37" s="60"/>
      <c r="EU37" s="60"/>
      <c r="EV37" s="60" t="s">
        <v>138</v>
      </c>
      <c r="EX37" s="229"/>
      <c r="EY37" s="229"/>
      <c r="EZ37" s="229"/>
      <c r="FA37" s="229"/>
      <c r="FB37" s="229"/>
      <c r="FC37" s="229"/>
      <c r="FD37" s="229"/>
      <c r="FE37" s="229"/>
      <c r="FF37" s="229"/>
      <c r="FG37" s="229"/>
      <c r="FH37" s="229"/>
      <c r="FI37" s="229"/>
      <c r="FJ37" s="229"/>
      <c r="FK37" s="229"/>
    </row>
    <row r="38" spans="1:168" x14ac:dyDescent="0.2">
      <c r="A38" s="55" t="s">
        <v>139</v>
      </c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S38" s="231" t="s">
        <v>6</v>
      </c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1"/>
      <c r="BN38" s="231"/>
      <c r="BO38" s="231"/>
      <c r="BP38" s="231"/>
      <c r="BQ38" s="231"/>
      <c r="BR38" s="231"/>
      <c r="BS38" s="231"/>
      <c r="BT38" s="231"/>
      <c r="BU38" s="231"/>
      <c r="BV38" s="231"/>
      <c r="ET38" s="60"/>
      <c r="EU38" s="60"/>
      <c r="EV38" s="60" t="s">
        <v>140</v>
      </c>
      <c r="EW38" s="65"/>
      <c r="EX38" s="232"/>
      <c r="EY38" s="232"/>
      <c r="EZ38" s="232"/>
      <c r="FA38" s="232"/>
      <c r="FB38" s="232"/>
      <c r="FC38" s="232"/>
      <c r="FD38" s="232"/>
      <c r="FE38" s="232"/>
      <c r="FF38" s="232"/>
      <c r="FG38" s="232"/>
      <c r="FH38" s="232"/>
      <c r="FI38" s="232"/>
      <c r="FJ38" s="232"/>
      <c r="FK38" s="232"/>
    </row>
    <row r="39" spans="1:168" x14ac:dyDescent="0.2">
      <c r="T39" s="211" t="s">
        <v>8</v>
      </c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S39" s="191" t="s">
        <v>9</v>
      </c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  <c r="BQ39" s="214"/>
      <c r="BR39" s="214"/>
      <c r="BS39" s="214"/>
      <c r="BT39" s="214"/>
      <c r="BU39" s="214"/>
      <c r="BV39" s="21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</row>
    <row r="40" spans="1:168" x14ac:dyDescent="0.2">
      <c r="A40" s="55" t="s">
        <v>139</v>
      </c>
      <c r="CL40" s="242" t="s">
        <v>141</v>
      </c>
      <c r="CM40" s="242"/>
      <c r="CN40" s="242"/>
      <c r="CO40" s="242"/>
      <c r="CP40" s="242"/>
      <c r="CQ40" s="242"/>
      <c r="CR40" s="242"/>
      <c r="CS40" s="242"/>
      <c r="CT40" s="242"/>
      <c r="CU40" s="242"/>
      <c r="CV40" s="242"/>
      <c r="CW40" s="242"/>
      <c r="CX40" s="242"/>
      <c r="CY40" s="242"/>
      <c r="CZ40" s="242"/>
      <c r="DA40" s="242"/>
      <c r="DB40" s="242"/>
      <c r="DC40" s="242"/>
      <c r="DD40" s="242"/>
      <c r="DE40" s="242"/>
      <c r="DF40" s="242"/>
      <c r="DG40" s="242"/>
      <c r="DH40" s="242"/>
      <c r="DI40" s="242"/>
      <c r="DJ40" s="242"/>
      <c r="DK40" s="242"/>
      <c r="DL40" s="242"/>
      <c r="DM40" s="242"/>
      <c r="DN40" s="242"/>
      <c r="DO40" s="242"/>
      <c r="DP40" s="242"/>
      <c r="DQ40" s="242"/>
      <c r="DR40" s="242"/>
      <c r="DS40" s="242"/>
      <c r="DT40" s="242"/>
      <c r="DU40" s="242"/>
      <c r="DV40" s="242"/>
      <c r="DW40" s="242"/>
      <c r="DX40" s="242"/>
      <c r="DY40" s="242"/>
      <c r="DZ40" s="242"/>
      <c r="EA40" s="242"/>
      <c r="EB40" s="242"/>
      <c r="EC40" s="242"/>
      <c r="ED40" s="242"/>
      <c r="EE40" s="242"/>
      <c r="EF40" s="242"/>
      <c r="EG40" s="242"/>
      <c r="EH40" s="242"/>
      <c r="EI40" s="242"/>
      <c r="EJ40" s="242"/>
      <c r="EK40" s="242"/>
      <c r="EL40" s="242"/>
      <c r="EM40" s="242"/>
      <c r="EN40" s="242"/>
      <c r="EO40" s="242"/>
      <c r="EP40" s="242"/>
      <c r="EQ40" s="242"/>
      <c r="ER40" s="242"/>
      <c r="ES40" s="242"/>
      <c r="ET40" s="242"/>
      <c r="EU40" s="242"/>
      <c r="EV40" s="242"/>
      <c r="EW40" s="242"/>
      <c r="EX40" s="242"/>
      <c r="EY40" s="242"/>
      <c r="EZ40" s="242"/>
      <c r="FA40" s="242"/>
      <c r="FB40" s="242"/>
      <c r="FC40" s="242"/>
      <c r="FD40" s="242"/>
      <c r="FE40" s="242"/>
      <c r="FF40" s="242"/>
      <c r="FG40" s="242"/>
      <c r="FH40" s="242"/>
      <c r="FI40" s="242"/>
      <c r="FJ40" s="242"/>
      <c r="FK40" s="242"/>
    </row>
    <row r="41" spans="1:168" x14ac:dyDescent="0.2">
      <c r="A41" s="55" t="s">
        <v>142</v>
      </c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243" t="s">
        <v>143</v>
      </c>
      <c r="CM41" s="243"/>
      <c r="CN41" s="243"/>
      <c r="CO41" s="243"/>
      <c r="CP41" s="243"/>
      <c r="CQ41" s="243"/>
      <c r="CR41" s="243"/>
      <c r="CS41" s="243"/>
      <c r="CT41" s="243"/>
      <c r="CU41" s="243"/>
      <c r="CV41" s="243"/>
      <c r="CW41" s="243"/>
      <c r="CX41" s="243"/>
      <c r="CY41" s="243"/>
      <c r="CZ41" s="243"/>
      <c r="DA41" s="243"/>
      <c r="DB41" s="243"/>
      <c r="DC41" s="243"/>
      <c r="DD41" s="243"/>
      <c r="DE41" s="243"/>
      <c r="DF41" s="243"/>
      <c r="DG41" s="243"/>
      <c r="DH41" s="243"/>
      <c r="DI41" s="243"/>
      <c r="DJ41" s="243"/>
      <c r="DK41" s="243"/>
      <c r="DL41" s="243"/>
      <c r="DM41" s="243"/>
      <c r="DN41" s="243"/>
      <c r="DO41" s="243"/>
      <c r="DP41" s="243"/>
      <c r="DQ41" s="243"/>
      <c r="DR41" s="243"/>
      <c r="DS41" s="243"/>
      <c r="DT41" s="243"/>
      <c r="DU41" s="243"/>
      <c r="DV41" s="243"/>
      <c r="DW41" s="243"/>
      <c r="DX41" s="243"/>
      <c r="DY41" s="243"/>
      <c r="DZ41" s="243"/>
      <c r="EA41" s="243"/>
      <c r="EB41" s="243"/>
      <c r="EC41" s="243"/>
      <c r="ED41" s="243"/>
      <c r="EE41" s="243"/>
      <c r="EF41" s="243"/>
      <c r="EG41" s="243"/>
      <c r="EH41" s="243"/>
      <c r="EI41" s="243"/>
      <c r="EJ41" s="243"/>
      <c r="EK41" s="243"/>
      <c r="EL41" s="243"/>
      <c r="EM41" s="243"/>
      <c r="EN41" s="243"/>
      <c r="EO41" s="243"/>
      <c r="EP41" s="243"/>
      <c r="EQ41" s="243"/>
      <c r="ER41" s="243"/>
      <c r="ES41" s="243"/>
      <c r="ET41" s="243"/>
      <c r="EU41" s="243"/>
      <c r="EV41" s="243"/>
      <c r="EW41" s="243"/>
      <c r="EX41" s="243"/>
      <c r="EY41" s="243"/>
      <c r="EZ41" s="243"/>
      <c r="FA41" s="243"/>
      <c r="FB41" s="243"/>
      <c r="FC41" s="243"/>
      <c r="FD41" s="243"/>
      <c r="FE41" s="243"/>
      <c r="FF41" s="243"/>
      <c r="FG41" s="243"/>
      <c r="FH41" s="243"/>
      <c r="FI41" s="243"/>
      <c r="FJ41" s="243"/>
      <c r="FK41" s="243"/>
    </row>
    <row r="42" spans="1:168" x14ac:dyDescent="0.2">
      <c r="A42" s="55" t="s">
        <v>144</v>
      </c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75"/>
      <c r="AR42" s="75"/>
      <c r="AS42" s="237" t="s">
        <v>145</v>
      </c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CL42" s="76"/>
      <c r="CM42" s="55" t="s">
        <v>146</v>
      </c>
      <c r="FK42" s="77"/>
    </row>
    <row r="43" spans="1:168" x14ac:dyDescent="0.2">
      <c r="T43" s="191" t="s">
        <v>8</v>
      </c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S43" s="191" t="s">
        <v>9</v>
      </c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CL43" s="76"/>
      <c r="CM43" s="55" t="s">
        <v>147</v>
      </c>
      <c r="DA43" s="240"/>
      <c r="DB43" s="240"/>
      <c r="DC43" s="240"/>
      <c r="DD43" s="240"/>
      <c r="DE43" s="240"/>
      <c r="DF43" s="240"/>
      <c r="DG43" s="240"/>
      <c r="DH43" s="240"/>
      <c r="DI43" s="240"/>
      <c r="DJ43" s="240"/>
      <c r="DK43" s="240"/>
      <c r="DL43" s="240"/>
      <c r="DM43" s="240"/>
      <c r="DN43" s="240"/>
      <c r="DO43" s="240"/>
      <c r="DP43" s="240"/>
      <c r="DQ43" s="74"/>
      <c r="DR43" s="230"/>
      <c r="DS43" s="230"/>
      <c r="DT43" s="230"/>
      <c r="DU43" s="230"/>
      <c r="DV43" s="230"/>
      <c r="DW43" s="230"/>
      <c r="DX43" s="230"/>
      <c r="DY43" s="230"/>
      <c r="DZ43" s="230"/>
      <c r="EA43" s="230"/>
      <c r="EB43" s="230"/>
      <c r="EC43" s="74"/>
      <c r="ED43" s="230"/>
      <c r="EE43" s="230"/>
      <c r="EF43" s="230"/>
      <c r="EG43" s="230"/>
      <c r="EH43" s="230"/>
      <c r="EI43" s="230"/>
      <c r="EJ43" s="230"/>
      <c r="EK43" s="230"/>
      <c r="EL43" s="230"/>
      <c r="EM43" s="230"/>
      <c r="EN43" s="230"/>
      <c r="EO43" s="230"/>
      <c r="EP43" s="230"/>
      <c r="EQ43" s="230"/>
      <c r="ER43" s="230"/>
      <c r="ES43" s="230"/>
      <c r="ET43" s="230"/>
      <c r="EU43" s="230"/>
      <c r="EV43" s="230"/>
      <c r="EW43" s="74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74"/>
      <c r="FK43" s="77"/>
    </row>
    <row r="44" spans="1:168" x14ac:dyDescent="0.2">
      <c r="A44" s="55" t="s">
        <v>146</v>
      </c>
      <c r="CL44" s="76"/>
      <c r="DA44" s="239" t="s">
        <v>148</v>
      </c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239"/>
      <c r="DO44" s="239"/>
      <c r="DP44" s="239"/>
      <c r="DQ44" s="65"/>
      <c r="DR44" s="239" t="s">
        <v>8</v>
      </c>
      <c r="DS44" s="239"/>
      <c r="DT44" s="239"/>
      <c r="DU44" s="239"/>
      <c r="DV44" s="239"/>
      <c r="DW44" s="239"/>
      <c r="DX44" s="239"/>
      <c r="DY44" s="239"/>
      <c r="DZ44" s="239"/>
      <c r="EA44" s="239"/>
      <c r="EB44" s="239"/>
      <c r="EC44" s="65"/>
      <c r="ED44" s="239" t="s">
        <v>9</v>
      </c>
      <c r="EE44" s="239"/>
      <c r="EF44" s="239"/>
      <c r="EG44" s="239"/>
      <c r="EH44" s="239"/>
      <c r="EI44" s="239"/>
      <c r="EJ44" s="239"/>
      <c r="EK44" s="239"/>
      <c r="EL44" s="239"/>
      <c r="EM44" s="239"/>
      <c r="EN44" s="239"/>
      <c r="EO44" s="239"/>
      <c r="EP44" s="239"/>
      <c r="EQ44" s="239"/>
      <c r="ER44" s="239"/>
      <c r="ES44" s="239"/>
      <c r="ET44" s="239"/>
      <c r="EU44" s="239"/>
      <c r="EV44" s="239"/>
      <c r="EW44" s="65"/>
      <c r="EX44" s="239" t="s">
        <v>149</v>
      </c>
      <c r="EY44" s="239"/>
      <c r="EZ44" s="239"/>
      <c r="FA44" s="239"/>
      <c r="FB44" s="239"/>
      <c r="FC44" s="239"/>
      <c r="FD44" s="239"/>
      <c r="FE44" s="239"/>
      <c r="FF44" s="239"/>
      <c r="FG44" s="239"/>
      <c r="FH44" s="239"/>
      <c r="FI44" s="239"/>
      <c r="FJ44" s="73"/>
      <c r="FK44" s="77"/>
    </row>
    <row r="45" spans="1:168" x14ac:dyDescent="0.2">
      <c r="A45" s="55" t="s">
        <v>147</v>
      </c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74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74"/>
      <c r="AW45" s="230" t="s">
        <v>145</v>
      </c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74"/>
      <c r="BP45" s="241" t="s">
        <v>150</v>
      </c>
      <c r="BQ45" s="241"/>
      <c r="BR45" s="241"/>
      <c r="BS45" s="241"/>
      <c r="BT45" s="241"/>
      <c r="BU45" s="241"/>
      <c r="BV45" s="241"/>
      <c r="BW45" s="241"/>
      <c r="BX45" s="241"/>
      <c r="BY45" s="241"/>
      <c r="BZ45" s="241"/>
      <c r="CA45" s="241"/>
      <c r="CL45" s="76"/>
      <c r="CM45" s="192" t="s">
        <v>91</v>
      </c>
      <c r="CN45" s="192"/>
      <c r="CO45" s="193"/>
      <c r="CP45" s="193"/>
      <c r="CQ45" s="193"/>
      <c r="CR45" s="193"/>
      <c r="CS45" s="193"/>
      <c r="CT45" s="194" t="s">
        <v>91</v>
      </c>
      <c r="CU45" s="194"/>
      <c r="CV45" s="241"/>
      <c r="CW45" s="241"/>
      <c r="CX45" s="241"/>
      <c r="CY45" s="241"/>
      <c r="CZ45" s="241"/>
      <c r="DA45" s="241"/>
      <c r="DB45" s="241"/>
      <c r="DC45" s="241"/>
      <c r="DD45" s="241"/>
      <c r="DE45" s="241"/>
      <c r="DF45" s="241"/>
      <c r="DG45" s="241"/>
      <c r="DH45" s="241"/>
      <c r="DI45" s="241"/>
      <c r="DJ45" s="241"/>
      <c r="DK45" s="241"/>
      <c r="DL45" s="241"/>
      <c r="DM45" s="241"/>
      <c r="DN45" s="241"/>
      <c r="DO45" s="241"/>
      <c r="DP45" s="241"/>
      <c r="DQ45" s="241"/>
      <c r="DR45" s="241"/>
      <c r="DS45" s="245">
        <v>20</v>
      </c>
      <c r="DT45" s="245"/>
      <c r="DU45" s="245"/>
      <c r="DV45" s="245"/>
      <c r="DW45" s="246"/>
      <c r="DX45" s="246"/>
      <c r="DY45" s="246"/>
      <c r="DZ45" s="247" t="s">
        <v>93</v>
      </c>
      <c r="EA45" s="247"/>
      <c r="EB45" s="247"/>
      <c r="EC45" s="74"/>
      <c r="FK45" s="77"/>
    </row>
    <row r="46" spans="1:168" x14ac:dyDescent="0.2">
      <c r="T46" s="239" t="s">
        <v>148</v>
      </c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  <c r="AJ46" s="65"/>
      <c r="AK46" s="239" t="s">
        <v>8</v>
      </c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65"/>
      <c r="AW46" s="239" t="s">
        <v>9</v>
      </c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65"/>
      <c r="BP46" s="239" t="s">
        <v>149</v>
      </c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K46" s="74"/>
      <c r="CL46" s="78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4"/>
      <c r="EO46" s="74"/>
      <c r="EP46" s="74"/>
      <c r="EQ46" s="74"/>
      <c r="ER46" s="74"/>
      <c r="ES46" s="74"/>
      <c r="ET46" s="74"/>
      <c r="EU46" s="74"/>
      <c r="EV46" s="74"/>
      <c r="EW46" s="74"/>
      <c r="EX46" s="74"/>
      <c r="EY46" s="74"/>
      <c r="EZ46" s="74"/>
      <c r="FA46" s="74"/>
      <c r="FB46" s="74"/>
      <c r="FC46" s="74"/>
      <c r="FD46" s="74"/>
      <c r="FE46" s="74"/>
      <c r="FF46" s="74"/>
      <c r="FG46" s="74"/>
      <c r="FH46" s="74"/>
      <c r="FI46" s="74"/>
      <c r="FJ46" s="74"/>
      <c r="FK46" s="79"/>
    </row>
    <row r="47" spans="1:168" x14ac:dyDescent="0.2">
      <c r="A47" s="192" t="s">
        <v>91</v>
      </c>
      <c r="B47" s="192"/>
      <c r="C47" s="241"/>
      <c r="D47" s="241"/>
      <c r="E47" s="241"/>
      <c r="F47" s="241"/>
      <c r="G47" s="241"/>
      <c r="H47" s="247" t="s">
        <v>91</v>
      </c>
      <c r="I47" s="247"/>
      <c r="J47" s="241" t="s">
        <v>151</v>
      </c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5">
        <v>20</v>
      </c>
      <c r="AH47" s="245"/>
      <c r="AI47" s="245"/>
      <c r="AJ47" s="245"/>
      <c r="AK47" s="246" t="s">
        <v>92</v>
      </c>
      <c r="AL47" s="246"/>
      <c r="AM47" s="246"/>
      <c r="AN47" s="247" t="s">
        <v>93</v>
      </c>
      <c r="AO47" s="247"/>
      <c r="AP47" s="247"/>
    </row>
  </sheetData>
  <mergeCells count="129">
    <mergeCell ref="T46:AI46"/>
    <mergeCell ref="AK46:AU46"/>
    <mergeCell ref="AW46:BN46"/>
    <mergeCell ref="BP46:CA46"/>
    <mergeCell ref="DA44:DP44"/>
    <mergeCell ref="DR44:EB44"/>
    <mergeCell ref="AN47:AP47"/>
    <mergeCell ref="A47:B47"/>
    <mergeCell ref="C47:G47"/>
    <mergeCell ref="H47:I47"/>
    <mergeCell ref="J47:AF47"/>
    <mergeCell ref="AG47:AJ47"/>
    <mergeCell ref="AK47:AM47"/>
    <mergeCell ref="CT45:CU45"/>
    <mergeCell ref="CV45:DR45"/>
    <mergeCell ref="ED44:EV44"/>
    <mergeCell ref="EX44:FI44"/>
    <mergeCell ref="T45:AI45"/>
    <mergeCell ref="AK45:AU45"/>
    <mergeCell ref="AW45:BN45"/>
    <mergeCell ref="BP45:CA45"/>
    <mergeCell ref="CM45:CN45"/>
    <mergeCell ref="CO45:CS45"/>
    <mergeCell ref="CL40:FK40"/>
    <mergeCell ref="CL41:FK41"/>
    <mergeCell ref="T42:AP42"/>
    <mergeCell ref="AS42:BV42"/>
    <mergeCell ref="T43:AP43"/>
    <mergeCell ref="AS43:BV43"/>
    <mergeCell ref="DA43:DP43"/>
    <mergeCell ref="DR43:EB43"/>
    <mergeCell ref="ED43:EV43"/>
    <mergeCell ref="EX43:FI43"/>
    <mergeCell ref="DS45:DV45"/>
    <mergeCell ref="DW45:DY45"/>
    <mergeCell ref="DZ45:EB45"/>
    <mergeCell ref="EI36:FK36"/>
    <mergeCell ref="EX37:FK37"/>
    <mergeCell ref="T38:AP38"/>
    <mergeCell ref="AS38:BV38"/>
    <mergeCell ref="EX38:FK38"/>
    <mergeCell ref="T39:AP39"/>
    <mergeCell ref="AS39:BV39"/>
    <mergeCell ref="A36:AW36"/>
    <mergeCell ref="AX36:BH36"/>
    <mergeCell ref="BI36:BS36"/>
    <mergeCell ref="BT36:CD36"/>
    <mergeCell ref="CE36:DE36"/>
    <mergeCell ref="DF36:EH36"/>
    <mergeCell ref="EI34:FK34"/>
    <mergeCell ref="A35:AW35"/>
    <mergeCell ref="AX35:BH35"/>
    <mergeCell ref="BI35:BS35"/>
    <mergeCell ref="BT35:CD35"/>
    <mergeCell ref="CE35:DE35"/>
    <mergeCell ref="DF35:EH35"/>
    <mergeCell ref="EI35:FK35"/>
    <mergeCell ref="A34:AW34"/>
    <mergeCell ref="AX34:BH34"/>
    <mergeCell ref="BI34:BS34"/>
    <mergeCell ref="BT34:CD34"/>
    <mergeCell ref="CE34:DE34"/>
    <mergeCell ref="DF34:EH34"/>
    <mergeCell ref="EI32:FK32"/>
    <mergeCell ref="A33:AW33"/>
    <mergeCell ref="AX33:BH33"/>
    <mergeCell ref="BI33:BS33"/>
    <mergeCell ref="BT33:CD33"/>
    <mergeCell ref="CE33:DE33"/>
    <mergeCell ref="DF33:EH33"/>
    <mergeCell ref="EI33:FK33"/>
    <mergeCell ref="BT31:CD31"/>
    <mergeCell ref="CE31:DE31"/>
    <mergeCell ref="DF31:EH31"/>
    <mergeCell ref="EI31:FK31"/>
    <mergeCell ref="A32:AW32"/>
    <mergeCell ref="AX32:BH32"/>
    <mergeCell ref="BI32:BS32"/>
    <mergeCell ref="BT32:CD32"/>
    <mergeCell ref="CE32:DE32"/>
    <mergeCell ref="DF32:EH32"/>
    <mergeCell ref="L24:BB24"/>
    <mergeCell ref="EX24:FK24"/>
    <mergeCell ref="L25:BB25"/>
    <mergeCell ref="A27:AW31"/>
    <mergeCell ref="AX27:BH31"/>
    <mergeCell ref="BI27:BS31"/>
    <mergeCell ref="BT27:DE27"/>
    <mergeCell ref="DF27:FK30"/>
    <mergeCell ref="BT28:DE28"/>
    <mergeCell ref="BT29:DE30"/>
    <mergeCell ref="AX18:EI18"/>
    <mergeCell ref="EX18:FK18"/>
    <mergeCell ref="AX19:EI20"/>
    <mergeCell ref="EX19:FK19"/>
    <mergeCell ref="EX20:FK20"/>
    <mergeCell ref="AX21:EI22"/>
    <mergeCell ref="EX21:FK23"/>
    <mergeCell ref="CN12:CP12"/>
    <mergeCell ref="EX12:FK12"/>
    <mergeCell ref="AX13:EJ14"/>
    <mergeCell ref="EX13:FK14"/>
    <mergeCell ref="EX15:FK17"/>
    <mergeCell ref="BG16:CL16"/>
    <mergeCell ref="B9:EP9"/>
    <mergeCell ref="B10:EW10"/>
    <mergeCell ref="EX10:FK10"/>
    <mergeCell ref="EX11:FK11"/>
    <mergeCell ref="AW12:BA12"/>
    <mergeCell ref="BB12:BF12"/>
    <mergeCell ref="BG12:BH12"/>
    <mergeCell ref="BI12:CE12"/>
    <mergeCell ref="CF12:CI12"/>
    <mergeCell ref="CJ12:CM12"/>
    <mergeCell ref="CR1:FK1"/>
    <mergeCell ref="CV2:FK2"/>
    <mergeCell ref="CR3:FK3"/>
    <mergeCell ref="CR4:FK4"/>
    <mergeCell ref="CR5:FK5"/>
    <mergeCell ref="CR6:DM6"/>
    <mergeCell ref="CR7:DM7"/>
    <mergeCell ref="EA7:FK7"/>
    <mergeCell ref="CP8:CQ8"/>
    <mergeCell ref="CR8:CV8"/>
    <mergeCell ref="CW8:CX8"/>
    <mergeCell ref="CY8:DU8"/>
    <mergeCell ref="DV8:DY8"/>
    <mergeCell ref="DZ8:EB8"/>
    <mergeCell ref="EC8:EE8"/>
  </mergeCells>
  <pageMargins left="0.31496062992125984" right="0.11811023622047245" top="0.15748031496062992" bottom="0.35433070866141736" header="0.31496062992125984" footer="0.31496062992125984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opLeftCell="A3" workbookViewId="0">
      <selection activeCell="E38" sqref="E38"/>
    </sheetView>
  </sheetViews>
  <sheetFormatPr defaultRowHeight="15" x14ac:dyDescent="0.25"/>
  <cols>
    <col min="1" max="1" width="24.7109375" customWidth="1"/>
    <col min="4" max="4" width="11.5703125" customWidth="1"/>
    <col min="5" max="5" width="11.140625" customWidth="1"/>
    <col min="6" max="6" width="10.85546875" customWidth="1"/>
  </cols>
  <sheetData>
    <row r="1" spans="1:9" x14ac:dyDescent="0.25">
      <c r="A1" s="81" t="s">
        <v>156</v>
      </c>
      <c r="E1" s="46"/>
    </row>
    <row r="2" spans="1:9" x14ac:dyDescent="0.25">
      <c r="A2" s="251" t="s">
        <v>157</v>
      </c>
      <c r="B2" s="251"/>
      <c r="C2" s="251"/>
      <c r="D2" s="251"/>
      <c r="E2" s="251"/>
      <c r="F2" s="251"/>
      <c r="G2" s="251"/>
      <c r="H2" s="251"/>
    </row>
    <row r="3" spans="1:9" x14ac:dyDescent="0.25">
      <c r="A3" s="251"/>
      <c r="B3" s="251"/>
      <c r="C3" s="251"/>
      <c r="D3" s="251"/>
      <c r="E3" s="251"/>
      <c r="F3" s="251"/>
      <c r="G3" s="251"/>
      <c r="H3" s="251"/>
    </row>
    <row r="4" spans="1:9" ht="21" customHeight="1" x14ac:dyDescent="0.25">
      <c r="A4" s="249" t="s">
        <v>24</v>
      </c>
      <c r="B4" s="248" t="s">
        <v>29</v>
      </c>
      <c r="C4" s="248" t="s">
        <v>30</v>
      </c>
      <c r="D4" s="248" t="s">
        <v>31</v>
      </c>
      <c r="E4" s="248"/>
      <c r="F4" s="248"/>
      <c r="G4" s="248"/>
      <c r="H4" s="248"/>
      <c r="I4" s="248"/>
    </row>
    <row r="5" spans="1:9" x14ac:dyDescent="0.25">
      <c r="A5" s="249"/>
      <c r="B5" s="248"/>
      <c r="C5" s="248"/>
      <c r="D5" s="248" t="s">
        <v>32</v>
      </c>
      <c r="E5" s="248" t="s">
        <v>26</v>
      </c>
      <c r="F5" s="248"/>
      <c r="G5" s="248"/>
      <c r="H5" s="248"/>
      <c r="I5" s="248"/>
    </row>
    <row r="6" spans="1:9" ht="51.75" customHeight="1" x14ac:dyDescent="0.25">
      <c r="A6" s="249"/>
      <c r="B6" s="248"/>
      <c r="C6" s="248"/>
      <c r="D6" s="248"/>
      <c r="E6" s="252" t="s">
        <v>33</v>
      </c>
      <c r="F6" s="256" t="s">
        <v>34</v>
      </c>
      <c r="G6" s="248" t="s">
        <v>35</v>
      </c>
      <c r="H6" s="248" t="s">
        <v>36</v>
      </c>
      <c r="I6" s="248"/>
    </row>
    <row r="7" spans="1:9" ht="25.5" x14ac:dyDescent="0.25">
      <c r="A7" s="249"/>
      <c r="B7" s="248"/>
      <c r="C7" s="248"/>
      <c r="D7" s="248"/>
      <c r="E7" s="252"/>
      <c r="F7" s="256"/>
      <c r="G7" s="248"/>
      <c r="H7" s="82" t="s">
        <v>32</v>
      </c>
      <c r="I7" s="82" t="s">
        <v>37</v>
      </c>
    </row>
    <row r="8" spans="1:9" x14ac:dyDescent="0.25">
      <c r="A8" s="83">
        <v>1</v>
      </c>
      <c r="B8" s="82">
        <v>2</v>
      </c>
      <c r="C8" s="82">
        <v>3</v>
      </c>
      <c r="D8" s="82">
        <v>4</v>
      </c>
      <c r="E8" s="84">
        <v>5</v>
      </c>
      <c r="F8" s="82">
        <v>6</v>
      </c>
      <c r="G8" s="82">
        <v>7</v>
      </c>
      <c r="H8" s="82">
        <v>8</v>
      </c>
      <c r="I8" s="82">
        <v>9</v>
      </c>
    </row>
    <row r="9" spans="1:9" ht="18" customHeight="1" x14ac:dyDescent="0.25">
      <c r="A9" s="83" t="s">
        <v>38</v>
      </c>
      <c r="B9" s="82">
        <v>100</v>
      </c>
      <c r="C9" s="82" t="s">
        <v>39</v>
      </c>
      <c r="D9" s="85">
        <f>E9+F9+G9+H9</f>
        <v>4950741.54</v>
      </c>
      <c r="E9" s="86">
        <f>E12</f>
        <v>4598141.54</v>
      </c>
      <c r="F9" s="85">
        <f>F16</f>
        <v>352600</v>
      </c>
      <c r="G9" s="85">
        <f>G16</f>
        <v>0</v>
      </c>
      <c r="H9" s="85">
        <f>H10+H12+H13+H14+H17+H18</f>
        <v>0</v>
      </c>
      <c r="I9" s="85">
        <f>I12+I17</f>
        <v>0</v>
      </c>
    </row>
    <row r="10" spans="1:9" ht="18" customHeight="1" x14ac:dyDescent="0.25">
      <c r="A10" s="83" t="s">
        <v>26</v>
      </c>
      <c r="B10" s="248">
        <v>110</v>
      </c>
      <c r="C10" s="255"/>
      <c r="D10" s="253">
        <f>H10</f>
        <v>0</v>
      </c>
      <c r="E10" s="254" t="s">
        <v>39</v>
      </c>
      <c r="F10" s="253" t="s">
        <v>39</v>
      </c>
      <c r="G10" s="253" t="s">
        <v>39</v>
      </c>
      <c r="H10" s="253"/>
      <c r="I10" s="253" t="s">
        <v>39</v>
      </c>
    </row>
    <row r="11" spans="1:9" ht="18" customHeight="1" x14ac:dyDescent="0.25">
      <c r="A11" s="83" t="s">
        <v>40</v>
      </c>
      <c r="B11" s="248"/>
      <c r="C11" s="255"/>
      <c r="D11" s="253"/>
      <c r="E11" s="254"/>
      <c r="F11" s="253"/>
      <c r="G11" s="253"/>
      <c r="H11" s="253"/>
      <c r="I11" s="253"/>
    </row>
    <row r="12" spans="1:9" ht="22.5" customHeight="1" x14ac:dyDescent="0.25">
      <c r="A12" s="83" t="s">
        <v>41</v>
      </c>
      <c r="B12" s="82">
        <v>120</v>
      </c>
      <c r="C12" s="87">
        <v>130</v>
      </c>
      <c r="D12" s="85">
        <f>E12+H12</f>
        <v>4598141.54</v>
      </c>
      <c r="E12" s="86">
        <v>4598141.54</v>
      </c>
      <c r="F12" s="85" t="s">
        <v>39</v>
      </c>
      <c r="G12" s="85" t="s">
        <v>39</v>
      </c>
      <c r="H12" s="85">
        <v>0</v>
      </c>
      <c r="I12" s="85"/>
    </row>
    <row r="13" spans="1:9" ht="18" hidden="1" customHeight="1" x14ac:dyDescent="0.25">
      <c r="A13" s="83" t="s">
        <v>42</v>
      </c>
      <c r="B13" s="82">
        <v>130</v>
      </c>
      <c r="C13" s="87">
        <v>140</v>
      </c>
      <c r="D13" s="85">
        <f>H13</f>
        <v>0</v>
      </c>
      <c r="E13" s="86" t="s">
        <v>39</v>
      </c>
      <c r="F13" s="85" t="s">
        <v>39</v>
      </c>
      <c r="G13" s="85" t="s">
        <v>39</v>
      </c>
      <c r="H13" s="85"/>
      <c r="I13" s="85" t="s">
        <v>39</v>
      </c>
    </row>
    <row r="14" spans="1:9" ht="16.5" customHeight="1" x14ac:dyDescent="0.25">
      <c r="A14" s="249" t="s">
        <v>43</v>
      </c>
      <c r="B14" s="248">
        <v>140</v>
      </c>
      <c r="C14" s="255">
        <v>180</v>
      </c>
      <c r="D14" s="253">
        <f>H14</f>
        <v>0</v>
      </c>
      <c r="E14" s="254" t="s">
        <v>39</v>
      </c>
      <c r="F14" s="253" t="s">
        <v>39</v>
      </c>
      <c r="G14" s="253" t="s">
        <v>39</v>
      </c>
      <c r="H14" s="253"/>
      <c r="I14" s="253" t="s">
        <v>39</v>
      </c>
    </row>
    <row r="15" spans="1:9" ht="12.75" customHeight="1" x14ac:dyDescent="0.25">
      <c r="A15" s="249"/>
      <c r="B15" s="248"/>
      <c r="C15" s="255"/>
      <c r="D15" s="253"/>
      <c r="E15" s="254"/>
      <c r="F15" s="253"/>
      <c r="G15" s="253"/>
      <c r="H15" s="253"/>
      <c r="I15" s="253"/>
    </row>
    <row r="16" spans="1:9" ht="23.25" customHeight="1" x14ac:dyDescent="0.25">
      <c r="A16" s="83" t="s">
        <v>44</v>
      </c>
      <c r="B16" s="82">
        <v>150</v>
      </c>
      <c r="C16" s="87">
        <v>180</v>
      </c>
      <c r="D16" s="85">
        <f>F16+G16</f>
        <v>352600</v>
      </c>
      <c r="E16" s="86" t="s">
        <v>39</v>
      </c>
      <c r="F16" s="85">
        <v>352600</v>
      </c>
      <c r="G16" s="85">
        <f>G19</f>
        <v>0</v>
      </c>
      <c r="H16" s="85" t="s">
        <v>39</v>
      </c>
      <c r="I16" s="85" t="s">
        <v>39</v>
      </c>
    </row>
    <row r="17" spans="1:9" ht="18" customHeight="1" x14ac:dyDescent="0.25">
      <c r="A17" s="83" t="s">
        <v>45</v>
      </c>
      <c r="B17" s="82">
        <v>160</v>
      </c>
      <c r="C17" s="87">
        <v>120</v>
      </c>
      <c r="D17" s="85">
        <f>H17</f>
        <v>0</v>
      </c>
      <c r="E17" s="86" t="s">
        <v>39</v>
      </c>
      <c r="F17" s="85" t="s">
        <v>39</v>
      </c>
      <c r="G17" s="85" t="s">
        <v>39</v>
      </c>
      <c r="H17" s="85"/>
      <c r="I17" s="85"/>
    </row>
    <row r="18" spans="1:9" ht="18" customHeight="1" x14ac:dyDescent="0.25">
      <c r="A18" s="83" t="s">
        <v>46</v>
      </c>
      <c r="B18" s="82">
        <v>180</v>
      </c>
      <c r="C18" s="87" t="s">
        <v>39</v>
      </c>
      <c r="D18" s="85">
        <f>H18</f>
        <v>0</v>
      </c>
      <c r="E18" s="86" t="s">
        <v>39</v>
      </c>
      <c r="F18" s="85" t="s">
        <v>39</v>
      </c>
      <c r="G18" s="85" t="s">
        <v>39</v>
      </c>
      <c r="H18" s="85"/>
      <c r="I18" s="85" t="s">
        <v>39</v>
      </c>
    </row>
    <row r="19" spans="1:9" ht="24.75" customHeight="1" x14ac:dyDescent="0.25">
      <c r="A19" s="83" t="s">
        <v>47</v>
      </c>
      <c r="B19" s="82">
        <v>200</v>
      </c>
      <c r="C19" s="87" t="s">
        <v>39</v>
      </c>
      <c r="D19" s="85">
        <f>E19+F19+G19+H19</f>
        <v>4950741.54</v>
      </c>
      <c r="E19" s="86">
        <f>E20+E23+E27+E30+E31+E42</f>
        <v>4598141.54</v>
      </c>
      <c r="F19" s="85">
        <f>F20+F23+F27+F30+F31+F42</f>
        <v>352600</v>
      </c>
      <c r="G19" s="85">
        <f>G20+G23+G25+G27+G30+G31+G42</f>
        <v>0</v>
      </c>
      <c r="H19" s="85">
        <f>H20+H23+H25+H27+H30+H31+H42</f>
        <v>0</v>
      </c>
      <c r="I19" s="85">
        <f>I20+I23+I25+I27+I30+I31+I42</f>
        <v>0</v>
      </c>
    </row>
    <row r="20" spans="1:9" ht="27" customHeight="1" x14ac:dyDescent="0.25">
      <c r="A20" s="83" t="s">
        <v>48</v>
      </c>
      <c r="B20" s="82">
        <v>210</v>
      </c>
      <c r="C20" s="87"/>
      <c r="D20" s="85">
        <f>E20+F20+G20+H20</f>
        <v>4212751.54</v>
      </c>
      <c r="E20" s="86">
        <f>E21</f>
        <v>4212751.54</v>
      </c>
      <c r="F20" s="85">
        <f>F21</f>
        <v>0</v>
      </c>
      <c r="G20" s="85">
        <f>G21</f>
        <v>0</v>
      </c>
      <c r="H20" s="85">
        <f>H21</f>
        <v>0</v>
      </c>
      <c r="I20" s="85">
        <f>I21</f>
        <v>0</v>
      </c>
    </row>
    <row r="21" spans="1:9" ht="18" customHeight="1" x14ac:dyDescent="0.25">
      <c r="A21" s="83" t="s">
        <v>25</v>
      </c>
      <c r="B21" s="248">
        <v>211</v>
      </c>
      <c r="C21" s="255">
        <v>211.21299999999999</v>
      </c>
      <c r="D21" s="253">
        <f>E21+F21+G21+H21</f>
        <v>4212751.54</v>
      </c>
      <c r="E21" s="254">
        <v>4212751.54</v>
      </c>
      <c r="F21" s="253"/>
      <c r="G21" s="253"/>
      <c r="H21" s="253"/>
      <c r="I21" s="253"/>
    </row>
    <row r="22" spans="1:9" ht="27.75" customHeight="1" x14ac:dyDescent="0.25">
      <c r="A22" s="83" t="s">
        <v>49</v>
      </c>
      <c r="B22" s="248"/>
      <c r="C22" s="255"/>
      <c r="D22" s="253"/>
      <c r="E22" s="254"/>
      <c r="F22" s="253"/>
      <c r="G22" s="253"/>
      <c r="H22" s="253"/>
      <c r="I22" s="253"/>
    </row>
    <row r="23" spans="1:9" ht="24.75" customHeight="1" x14ac:dyDescent="0.25">
      <c r="A23" s="83" t="s">
        <v>50</v>
      </c>
      <c r="B23" s="82">
        <v>220</v>
      </c>
      <c r="C23" s="87">
        <v>290</v>
      </c>
      <c r="D23" s="85">
        <f>E23+F23+G23+H23</f>
        <v>109790</v>
      </c>
      <c r="E23" s="86">
        <v>73790</v>
      </c>
      <c r="F23" s="85">
        <v>36000</v>
      </c>
      <c r="G23" s="85"/>
      <c r="H23" s="85"/>
      <c r="I23" s="85"/>
    </row>
    <row r="24" spans="1:9" ht="18" customHeight="1" x14ac:dyDescent="0.25">
      <c r="A24" s="83" t="s">
        <v>25</v>
      </c>
      <c r="B24" s="82"/>
      <c r="C24" s="87"/>
      <c r="D24" s="85"/>
      <c r="E24" s="86"/>
      <c r="F24" s="85"/>
      <c r="G24" s="85"/>
      <c r="H24" s="85"/>
      <c r="I24" s="85"/>
    </row>
    <row r="25" spans="1:9" ht="24.75" customHeight="1" x14ac:dyDescent="0.25">
      <c r="A25" s="83" t="s">
        <v>51</v>
      </c>
      <c r="B25" s="82">
        <v>230</v>
      </c>
      <c r="C25" s="87">
        <v>290</v>
      </c>
      <c r="D25" s="85">
        <f>E25+F25+G25+H25</f>
        <v>122865</v>
      </c>
      <c r="E25" s="86">
        <v>86865</v>
      </c>
      <c r="F25" s="85">
        <v>36000</v>
      </c>
      <c r="G25" s="85"/>
      <c r="H25" s="85"/>
      <c r="I25" s="85"/>
    </row>
    <row r="26" spans="1:9" ht="18" hidden="1" customHeight="1" x14ac:dyDescent="0.25">
      <c r="A26" s="83" t="s">
        <v>25</v>
      </c>
      <c r="B26" s="82"/>
      <c r="C26" s="87"/>
      <c r="D26" s="85"/>
      <c r="E26" s="86"/>
      <c r="F26" s="85"/>
      <c r="G26" s="85"/>
      <c r="H26" s="85"/>
      <c r="I26" s="85"/>
    </row>
    <row r="27" spans="1:9" ht="18" hidden="1" customHeight="1" x14ac:dyDescent="0.25">
      <c r="A27" s="249" t="s">
        <v>52</v>
      </c>
      <c r="B27" s="248">
        <v>240</v>
      </c>
      <c r="C27" s="255"/>
      <c r="D27" s="253">
        <v>0</v>
      </c>
      <c r="E27" s="254"/>
      <c r="F27" s="253"/>
      <c r="G27" s="253"/>
      <c r="H27" s="253"/>
      <c r="I27" s="253"/>
    </row>
    <row r="28" spans="1:9" ht="18" hidden="1" customHeight="1" x14ac:dyDescent="0.25">
      <c r="A28" s="249"/>
      <c r="B28" s="248"/>
      <c r="C28" s="255"/>
      <c r="D28" s="253"/>
      <c r="E28" s="254"/>
      <c r="F28" s="253"/>
      <c r="G28" s="253"/>
      <c r="H28" s="253"/>
      <c r="I28" s="253"/>
    </row>
    <row r="29" spans="1:9" ht="14.25" hidden="1" customHeight="1" x14ac:dyDescent="0.25">
      <c r="A29" s="249"/>
      <c r="B29" s="248"/>
      <c r="C29" s="255"/>
      <c r="D29" s="253"/>
      <c r="E29" s="254"/>
      <c r="F29" s="253"/>
      <c r="G29" s="253"/>
      <c r="H29" s="253"/>
      <c r="I29" s="253"/>
    </row>
    <row r="30" spans="1:9" ht="18" hidden="1" customHeight="1" x14ac:dyDescent="0.25">
      <c r="A30" s="83" t="s">
        <v>53</v>
      </c>
      <c r="B30" s="82">
        <v>250</v>
      </c>
      <c r="C30" s="87"/>
      <c r="D30" s="85">
        <f>E30+F30+G30+H30</f>
        <v>0</v>
      </c>
      <c r="E30" s="86"/>
      <c r="F30" s="85"/>
      <c r="G30" s="85"/>
      <c r="H30" s="85"/>
      <c r="I30" s="85"/>
    </row>
    <row r="31" spans="1:9" ht="27.75" customHeight="1" x14ac:dyDescent="0.25">
      <c r="A31" s="83" t="s">
        <v>54</v>
      </c>
      <c r="B31" s="82">
        <v>260</v>
      </c>
      <c r="C31" s="82" t="s">
        <v>39</v>
      </c>
      <c r="D31" s="85">
        <f>D33+D34+D35+D36+D37+D38</f>
        <v>628200</v>
      </c>
      <c r="E31" s="86">
        <f t="shared" ref="E31:I31" si="0">E33+E34+E35+E36+E37+E38</f>
        <v>311600</v>
      </c>
      <c r="F31" s="85">
        <f t="shared" si="0"/>
        <v>316600</v>
      </c>
      <c r="G31" s="85">
        <f t="shared" si="0"/>
        <v>0</v>
      </c>
      <c r="H31" s="85">
        <f t="shared" si="0"/>
        <v>0</v>
      </c>
      <c r="I31" s="85">
        <f t="shared" si="0"/>
        <v>0</v>
      </c>
    </row>
    <row r="32" spans="1:9" ht="18" customHeight="1" x14ac:dyDescent="0.25">
      <c r="A32" s="83" t="s">
        <v>25</v>
      </c>
      <c r="B32" s="82"/>
      <c r="C32" s="82"/>
      <c r="D32" s="85"/>
      <c r="E32" s="86"/>
      <c r="F32" s="85"/>
      <c r="G32" s="85"/>
      <c r="H32" s="85"/>
      <c r="I32" s="85"/>
    </row>
    <row r="33" spans="1:9" ht="18" customHeight="1" x14ac:dyDescent="0.25">
      <c r="A33" s="83" t="s">
        <v>55</v>
      </c>
      <c r="B33" s="82">
        <v>261</v>
      </c>
      <c r="C33" s="82">
        <v>221</v>
      </c>
      <c r="D33" s="85">
        <f t="shared" ref="D33:D43" si="1">E33+F33+G33+H33</f>
        <v>39270</v>
      </c>
      <c r="E33" s="86">
        <v>39270</v>
      </c>
      <c r="F33" s="85"/>
      <c r="G33" s="85"/>
      <c r="H33" s="85"/>
      <c r="I33" s="85"/>
    </row>
    <row r="34" spans="1:9" ht="18" customHeight="1" x14ac:dyDescent="0.25">
      <c r="A34" s="83" t="s">
        <v>56</v>
      </c>
      <c r="B34" s="82">
        <v>262</v>
      </c>
      <c r="C34" s="82">
        <v>222</v>
      </c>
      <c r="D34" s="85">
        <f t="shared" si="1"/>
        <v>0</v>
      </c>
      <c r="E34" s="86">
        <v>0</v>
      </c>
      <c r="F34" s="85"/>
      <c r="G34" s="85"/>
      <c r="H34" s="85"/>
      <c r="I34" s="85"/>
    </row>
    <row r="35" spans="1:9" ht="18" customHeight="1" x14ac:dyDescent="0.25">
      <c r="A35" s="83" t="s">
        <v>57</v>
      </c>
      <c r="B35" s="82">
        <v>263</v>
      </c>
      <c r="C35" s="82">
        <v>223</v>
      </c>
      <c r="D35" s="85">
        <f t="shared" si="1"/>
        <v>105100</v>
      </c>
      <c r="E35" s="86">
        <v>105100</v>
      </c>
      <c r="F35" s="85"/>
      <c r="G35" s="85"/>
      <c r="H35" s="85"/>
      <c r="I35" s="85"/>
    </row>
    <row r="36" spans="1:9" ht="30" customHeight="1" x14ac:dyDescent="0.25">
      <c r="A36" s="83" t="s">
        <v>58</v>
      </c>
      <c r="B36" s="82">
        <v>264</v>
      </c>
      <c r="C36" s="82">
        <v>224</v>
      </c>
      <c r="D36" s="85">
        <f t="shared" si="1"/>
        <v>316600</v>
      </c>
      <c r="E36" s="86">
        <v>0</v>
      </c>
      <c r="F36" s="85">
        <v>316600</v>
      </c>
      <c r="G36" s="85"/>
      <c r="H36" s="85"/>
      <c r="I36" s="85"/>
    </row>
    <row r="37" spans="1:9" ht="24.75" customHeight="1" x14ac:dyDescent="0.25">
      <c r="A37" s="83" t="s">
        <v>59</v>
      </c>
      <c r="B37" s="82">
        <v>265</v>
      </c>
      <c r="C37" s="82">
        <v>225</v>
      </c>
      <c r="D37" s="85">
        <f t="shared" si="1"/>
        <v>60611</v>
      </c>
      <c r="E37" s="86">
        <v>60611</v>
      </c>
      <c r="F37" s="85"/>
      <c r="G37" s="85"/>
      <c r="H37" s="85"/>
      <c r="I37" s="85"/>
    </row>
    <row r="38" spans="1:9" ht="24" customHeight="1" x14ac:dyDescent="0.25">
      <c r="A38" s="83" t="s">
        <v>60</v>
      </c>
      <c r="B38" s="82">
        <v>266</v>
      </c>
      <c r="C38" s="82" t="s">
        <v>158</v>
      </c>
      <c r="D38" s="85">
        <f>E38+F38+G38+H38</f>
        <v>106619</v>
      </c>
      <c r="E38" s="86">
        <v>106619</v>
      </c>
      <c r="F38" s="85"/>
      <c r="G38" s="85"/>
      <c r="H38" s="85"/>
      <c r="I38" s="85"/>
    </row>
    <row r="39" spans="1:9" ht="18" customHeight="1" x14ac:dyDescent="0.25">
      <c r="A39" s="92" t="s">
        <v>25</v>
      </c>
      <c r="B39" s="93"/>
      <c r="C39" s="82"/>
      <c r="D39" s="85"/>
      <c r="E39" s="86"/>
      <c r="F39" s="85"/>
      <c r="G39" s="85"/>
      <c r="H39" s="85"/>
      <c r="I39" s="85"/>
    </row>
    <row r="40" spans="1:9" ht="21" customHeight="1" x14ac:dyDescent="0.25">
      <c r="A40" s="37" t="s">
        <v>61</v>
      </c>
      <c r="B40" s="93"/>
      <c r="C40" s="82">
        <v>310</v>
      </c>
      <c r="D40" s="85"/>
      <c r="E40" s="86">
        <v>0</v>
      </c>
      <c r="F40" s="85"/>
      <c r="G40" s="85"/>
      <c r="H40" s="85"/>
      <c r="I40" s="85"/>
    </row>
    <row r="41" spans="1:9" ht="27" customHeight="1" x14ac:dyDescent="0.25">
      <c r="A41" s="83" t="s">
        <v>62</v>
      </c>
      <c r="B41" s="82"/>
      <c r="C41" s="82">
        <v>340</v>
      </c>
      <c r="D41" s="85"/>
      <c r="E41" s="86">
        <v>36839</v>
      </c>
      <c r="F41" s="85"/>
      <c r="G41" s="85"/>
      <c r="H41" s="85"/>
      <c r="I41" s="85"/>
    </row>
    <row r="42" spans="1:9" ht="24.75" customHeight="1" x14ac:dyDescent="0.25">
      <c r="A42" s="92" t="s">
        <v>63</v>
      </c>
      <c r="B42" s="82">
        <v>300</v>
      </c>
      <c r="C42" s="82" t="s">
        <v>39</v>
      </c>
      <c r="D42" s="85">
        <f t="shared" si="1"/>
        <v>0</v>
      </c>
      <c r="E42" s="85">
        <f>E43+E45</f>
        <v>0</v>
      </c>
      <c r="F42" s="85">
        <f>F43+F45</f>
        <v>0</v>
      </c>
      <c r="G42" s="85">
        <f>G43+G45</f>
        <v>0</v>
      </c>
      <c r="H42" s="85">
        <f>H43+H45</f>
        <v>0</v>
      </c>
      <c r="I42" s="85">
        <f>I43+I45</f>
        <v>0</v>
      </c>
    </row>
    <row r="43" spans="1:9" ht="18" customHeight="1" x14ac:dyDescent="0.25">
      <c r="A43" s="92" t="s">
        <v>25</v>
      </c>
      <c r="B43" s="250">
        <v>310</v>
      </c>
      <c r="C43" s="248">
        <v>310</v>
      </c>
      <c r="D43" s="253">
        <f t="shared" si="1"/>
        <v>0</v>
      </c>
      <c r="E43" s="254"/>
      <c r="F43" s="253"/>
      <c r="G43" s="253"/>
      <c r="H43" s="253"/>
      <c r="I43" s="253"/>
    </row>
    <row r="44" spans="1:9" ht="18" customHeight="1" x14ac:dyDescent="0.25">
      <c r="A44" s="37" t="s">
        <v>64</v>
      </c>
      <c r="B44" s="250"/>
      <c r="C44" s="248"/>
      <c r="D44" s="253"/>
      <c r="E44" s="254"/>
      <c r="F44" s="253"/>
      <c r="G44" s="253"/>
      <c r="H44" s="253"/>
      <c r="I44" s="253"/>
    </row>
    <row r="45" spans="1:9" ht="18" customHeight="1" x14ac:dyDescent="0.25">
      <c r="A45" s="83" t="s">
        <v>65</v>
      </c>
      <c r="B45" s="82">
        <v>320</v>
      </c>
      <c r="C45" s="82">
        <v>340</v>
      </c>
      <c r="D45" s="85">
        <f>E45+F45+G45+H45</f>
        <v>0</v>
      </c>
      <c r="E45" s="86"/>
      <c r="F45" s="85"/>
      <c r="G45" s="85"/>
      <c r="H45" s="85"/>
      <c r="I45" s="85"/>
    </row>
    <row r="46" spans="1:9" ht="22.5" customHeight="1" x14ac:dyDescent="0.25">
      <c r="A46" s="83" t="s">
        <v>66</v>
      </c>
      <c r="B46" s="82">
        <v>400</v>
      </c>
      <c r="C46" s="82"/>
      <c r="D46" s="85">
        <f>E46+F46+G46+H46</f>
        <v>0</v>
      </c>
      <c r="E46" s="86">
        <f>E47+E49</f>
        <v>0</v>
      </c>
      <c r="F46" s="85">
        <f>F47+F49</f>
        <v>0</v>
      </c>
      <c r="G46" s="85">
        <f>G47+G49</f>
        <v>0</v>
      </c>
      <c r="H46" s="85">
        <f>H47+H49</f>
        <v>0</v>
      </c>
      <c r="I46" s="85">
        <f>I47+I49</f>
        <v>0</v>
      </c>
    </row>
    <row r="47" spans="1:9" ht="18" customHeight="1" x14ac:dyDescent="0.25">
      <c r="A47" s="83" t="s">
        <v>67</v>
      </c>
      <c r="B47" s="248">
        <v>410</v>
      </c>
      <c r="C47" s="248"/>
      <c r="D47" s="253">
        <v>0</v>
      </c>
      <c r="E47" s="254"/>
      <c r="F47" s="253"/>
      <c r="G47" s="253"/>
      <c r="H47" s="253"/>
      <c r="I47" s="253"/>
    </row>
    <row r="48" spans="1:9" ht="15" customHeight="1" x14ac:dyDescent="0.25">
      <c r="A48" s="83" t="s">
        <v>68</v>
      </c>
      <c r="B48" s="248"/>
      <c r="C48" s="248"/>
      <c r="D48" s="253"/>
      <c r="E48" s="254"/>
      <c r="F48" s="253"/>
      <c r="G48" s="253"/>
      <c r="H48" s="253"/>
      <c r="I48" s="253"/>
    </row>
    <row r="49" spans="1:9" ht="18" customHeight="1" x14ac:dyDescent="0.25">
      <c r="A49" s="83" t="s">
        <v>69</v>
      </c>
      <c r="B49" s="82">
        <v>420</v>
      </c>
      <c r="C49" s="82"/>
      <c r="D49" s="85">
        <f>E49+F49+G49+H49</f>
        <v>0</v>
      </c>
      <c r="E49" s="86"/>
      <c r="F49" s="85"/>
      <c r="G49" s="85"/>
      <c r="H49" s="85"/>
      <c r="I49" s="85"/>
    </row>
    <row r="50" spans="1:9" ht="21.75" customHeight="1" x14ac:dyDescent="0.25">
      <c r="A50" s="83" t="s">
        <v>70</v>
      </c>
      <c r="B50" s="82">
        <v>500</v>
      </c>
      <c r="C50" s="82" t="s">
        <v>39</v>
      </c>
      <c r="D50" s="85">
        <f>E50+F50+G50+H50</f>
        <v>0</v>
      </c>
      <c r="E50" s="86"/>
      <c r="F50" s="85">
        <v>0</v>
      </c>
      <c r="G50" s="85"/>
      <c r="H50" s="85"/>
      <c r="I50" s="85"/>
    </row>
    <row r="51" spans="1:9" ht="18" customHeight="1" x14ac:dyDescent="0.25">
      <c r="A51" s="83" t="s">
        <v>71</v>
      </c>
      <c r="B51" s="82">
        <v>600</v>
      </c>
      <c r="C51" s="82" t="s">
        <v>39</v>
      </c>
      <c r="D51" s="85">
        <f>E51+F51+G51+H51</f>
        <v>0</v>
      </c>
      <c r="E51" s="86">
        <f>E9+E50-E19</f>
        <v>0</v>
      </c>
      <c r="F51" s="86">
        <f>F9+F50-F19</f>
        <v>0</v>
      </c>
      <c r="G51" s="86">
        <f t="shared" ref="G51:I51" si="2">G9+G50-G19</f>
        <v>0</v>
      </c>
      <c r="H51" s="86">
        <f t="shared" si="2"/>
        <v>0</v>
      </c>
      <c r="I51" s="86">
        <f t="shared" si="2"/>
        <v>0</v>
      </c>
    </row>
  </sheetData>
  <mergeCells count="61">
    <mergeCell ref="H10:H11"/>
    <mergeCell ref="I10:I11"/>
    <mergeCell ref="B4:B7"/>
    <mergeCell ref="C4:C7"/>
    <mergeCell ref="F6:F7"/>
    <mergeCell ref="G6:G7"/>
    <mergeCell ref="C10:C11"/>
    <mergeCell ref="D10:D11"/>
    <mergeCell ref="E10:E11"/>
    <mergeCell ref="F10:F11"/>
    <mergeCell ref="G10:G11"/>
    <mergeCell ref="B14:B15"/>
    <mergeCell ref="C14:C15"/>
    <mergeCell ref="D14:D15"/>
    <mergeCell ref="E14:E15"/>
    <mergeCell ref="F14:F15"/>
    <mergeCell ref="I27:I29"/>
    <mergeCell ref="H14:H15"/>
    <mergeCell ref="I14:I15"/>
    <mergeCell ref="C21:C22"/>
    <mergeCell ref="D21:D22"/>
    <mergeCell ref="E21:E22"/>
    <mergeCell ref="F21:F22"/>
    <mergeCell ref="G21:G22"/>
    <mergeCell ref="H21:H22"/>
    <mergeCell ref="I21:I22"/>
    <mergeCell ref="G14:G15"/>
    <mergeCell ref="H43:H44"/>
    <mergeCell ref="B27:B29"/>
    <mergeCell ref="C27:C29"/>
    <mergeCell ref="D27:D29"/>
    <mergeCell ref="E27:E29"/>
    <mergeCell ref="F27:F29"/>
    <mergeCell ref="G27:G29"/>
    <mergeCell ref="H27:H29"/>
    <mergeCell ref="C43:C44"/>
    <mergeCell ref="D43:D44"/>
    <mergeCell ref="E43:E44"/>
    <mergeCell ref="F43:F44"/>
    <mergeCell ref="G43:G44"/>
    <mergeCell ref="E47:E48"/>
    <mergeCell ref="F47:F48"/>
    <mergeCell ref="G47:G48"/>
    <mergeCell ref="H47:H48"/>
    <mergeCell ref="I47:I48"/>
    <mergeCell ref="B21:B22"/>
    <mergeCell ref="A27:A29"/>
    <mergeCell ref="B43:B44"/>
    <mergeCell ref="B47:B48"/>
    <mergeCell ref="A2:H3"/>
    <mergeCell ref="A4:A7"/>
    <mergeCell ref="D4:I4"/>
    <mergeCell ref="D5:D7"/>
    <mergeCell ref="E5:I5"/>
    <mergeCell ref="E6:E7"/>
    <mergeCell ref="H6:I6"/>
    <mergeCell ref="B10:B11"/>
    <mergeCell ref="A14:A15"/>
    <mergeCell ref="I43:I44"/>
    <mergeCell ref="C47:C48"/>
    <mergeCell ref="D47:D48"/>
  </mergeCells>
  <hyperlinks>
    <hyperlink ref="F6" r:id="rId1"/>
  </hyperlinks>
  <pageMargins left="0.19685039370078741" right="0.19685039370078741" top="0.19685039370078741" bottom="0.19685039370078741" header="0.31496062992125984" footer="0.31496062992125984"/>
  <pageSetup paperSize="9" scale="8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сведения</vt:lpstr>
      <vt:lpstr>Раздел 1</vt:lpstr>
      <vt:lpstr>раздел2 </vt:lpstr>
      <vt:lpstr>раздел 2.1</vt:lpstr>
      <vt:lpstr>раздел 3</vt:lpstr>
      <vt:lpstr>раздел 4</vt:lpstr>
      <vt:lpstr>не подписывать, д.б подписана</vt:lpstr>
      <vt:lpstr>раздел 2 2020</vt:lpstr>
      <vt:lpstr>раздел 2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2020-01-23T05:53:48Z</dcterms:modified>
</cp:coreProperties>
</file>